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36" windowWidth="9720" windowHeight="5520" tabRatio="776" activeTab="0"/>
  </bookViews>
  <sheets>
    <sheet name="Jun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<sst xmlns="http://schemas.openxmlformats.org/spreadsheetml/2006/main" count="118" uniqueCount="69">
  <si>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</si>
  <si>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</si>
  <si>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</si>
  <si>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</si>
  <si>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</si>
  <si>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</si>
  <si>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</si>
  <si>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</si>
  <si>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</si>
  <si>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</si>
  <si>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</si>
  <si>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</si>
  <si>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</si>
  <si>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</si>
  <si>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</si>
  <si>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</si>
  <si>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</si>
  <si>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</si>
  <si>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</si>
  <si>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Alturas Hidrometricas en metros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</si>
  <si>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</si>
  <si>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</si>
  <si>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</si>
  <si>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</si>
  <si>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</si>
  <si>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</si>
  <si>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</si>
  <si>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</si>
  <si>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</si>
  <si>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</si>
  <si>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</si>
  <si>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</si>
  <si>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</si>
  <si>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</si>
  <si>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</si>
  <si>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</si>
  <si>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</si>
  <si>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</si>
  <si>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</si>
  <si>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</si>
  <si>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</si>
  <si>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</si>
  <si>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</si>
  <si>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</si>
  <si>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</si>
  <si>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</si>
  <si>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</si>
  <si>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</si>
  <si>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</si>
  <si>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</si>
  <si>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</si>
  <si>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</si>
  <si>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</si>
  <si>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</si>
  <si>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</si>
  <si>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</si>
  <si>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</si>
  <si>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</si>
  <si>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</si>
  <si>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</si>
  <si>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</si>
  <si>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NOTA: Caudal Estimado en Tostado RN95</t>
  </si>
  <si>
    <t>Nivel Actual Supera Nivel de Alerta Técnica</t>
  </si>
  <si>
    <t>dgste@santafe.gov.ar o dgste2010@gmail.com</t>
  </si>
  <si>
    <t xml:space="preserve">Q=  </t>
  </si>
  <si>
    <t>m3/seg</t>
  </si>
  <si>
    <t>*</t>
  </si>
  <si>
    <t>La Estación de Tostado se encuentra sin datos debido a trabajos que se realizan en la obra de Azud, se estima la misma en funcion de una escala aguas abajo</t>
  </si>
  <si>
    <t>JUNIO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</si>
</sst>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0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3"/>
      <color indexed="62"/>
      <name val="Arial"/>
      <family val="2"/>
    </font>
    <font>
      <b/>
      <sz val="13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15"/>
      <color indexed="8"/>
      <name val="Arial"/>
      <family val="0"/>
    </font>
    <font>
      <b/>
      <sz val="6.2"/>
      <color indexed="8"/>
      <name val="Arial"/>
      <family val="0"/>
    </font>
    <font>
      <sz val="17.5"/>
      <color indexed="8"/>
      <name val="Arial"/>
      <family val="0"/>
    </font>
    <font>
      <b/>
      <sz val="9.5"/>
      <color indexed="8"/>
      <name val="Arial"/>
      <family val="0"/>
    </font>
    <font>
      <b/>
      <sz val="21"/>
      <color indexed="8"/>
      <name val="Arial"/>
      <family val="0"/>
    </font>
    <font>
      <b/>
      <sz val="5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8" fillId="7" borderId="13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1" fontId="7" fillId="24" borderId="13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1" fontId="1" fillId="24" borderId="13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2" fillId="7" borderId="13" xfId="0" applyNumberFormat="1" applyFont="1" applyFill="1" applyBorder="1" applyAlignment="1">
      <alignment horizontal="center"/>
    </xf>
    <xf numFmtId="2" fontId="8" fillId="7" borderId="16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24" fillId="7" borderId="10" xfId="0" applyNumberFormat="1" applyFont="1" applyFill="1" applyBorder="1" applyAlignment="1">
      <alignment horizontal="center"/>
    </xf>
    <xf numFmtId="2" fontId="25" fillId="7" borderId="12" xfId="0" applyNumberFormat="1" applyFont="1" applyFill="1" applyBorder="1" applyAlignment="1">
      <alignment horizontal="center"/>
    </xf>
    <xf numFmtId="2" fontId="22" fillId="7" borderId="17" xfId="0" applyNumberFormat="1" applyFont="1" applyFill="1" applyBorder="1" applyAlignment="1">
      <alignment horizontal="center"/>
    </xf>
    <xf numFmtId="2" fontId="15" fillId="7" borderId="12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2" fontId="26" fillId="7" borderId="10" xfId="0" applyNumberFormat="1" applyFont="1" applyFill="1" applyBorder="1" applyAlignment="1">
      <alignment horizontal="center"/>
    </xf>
    <xf numFmtId="2" fontId="26" fillId="7" borderId="10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2" fontId="26" fillId="7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1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7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775"/>
          <c:w val="0.8765"/>
          <c:h val="0.87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Junio!$F$9:$AH$9</c:f>
              <c:numCache>
                <c:ptCount val="29"/>
                <c:pt idx="0">
                  <c:v>0.97</c:v>
                </c:pt>
                <c:pt idx="1">
                  <c:v>0.97</c:v>
                </c:pt>
                <c:pt idx="2">
                  <c:v>0.92</c:v>
                </c:pt>
                <c:pt idx="3">
                  <c:v>0.94</c:v>
                </c:pt>
                <c:pt idx="4">
                  <c:v>0.91</c:v>
                </c:pt>
                <c:pt idx="5">
                  <c:v>0.9</c:v>
                </c:pt>
                <c:pt idx="6">
                  <c:v>0.88</c:v>
                </c:pt>
                <c:pt idx="7">
                  <c:v>0.87</c:v>
                </c:pt>
                <c:pt idx="8">
                  <c:v>0.86</c:v>
                </c:pt>
                <c:pt idx="9">
                  <c:v>0.88</c:v>
                </c:pt>
                <c:pt idx="10">
                  <c:v>0.87</c:v>
                </c:pt>
                <c:pt idx="11">
                  <c:v>0.87</c:v>
                </c:pt>
                <c:pt idx="12">
                  <c:v>0.85</c:v>
                </c:pt>
                <c:pt idx="13">
                  <c:v>0.85</c:v>
                </c:pt>
                <c:pt idx="14">
                  <c:v>0.87</c:v>
                </c:pt>
                <c:pt idx="15">
                  <c:v>0.86</c:v>
                </c:pt>
                <c:pt idx="16">
                  <c:v>0.89</c:v>
                </c:pt>
                <c:pt idx="17">
                  <c:v>0.87</c:v>
                </c:pt>
                <c:pt idx="18">
                  <c:v>0.89</c:v>
                </c:pt>
                <c:pt idx="19">
                  <c:v>0.88</c:v>
                </c:pt>
                <c:pt idx="20">
                  <c:v>0.86</c:v>
                </c:pt>
                <c:pt idx="21">
                  <c:v>0.85</c:v>
                </c:pt>
                <c:pt idx="22">
                  <c:v>0.84</c:v>
                </c:pt>
                <c:pt idx="23">
                  <c:v>0.84</c:v>
                </c:pt>
                <c:pt idx="24">
                  <c:v>0.82</c:v>
                </c:pt>
                <c:pt idx="25">
                  <c:v>0.79</c:v>
                </c:pt>
                <c:pt idx="26">
                  <c:v>0.78</c:v>
                </c:pt>
                <c:pt idx="27">
                  <c:v>0.77</c:v>
                </c:pt>
                <c:pt idx="28">
                  <c:v>0.79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Junio!$F$10:$AH$10</c:f>
              <c:numCache>
                <c:ptCount val="29"/>
                <c:pt idx="0">
                  <c:v>3.71</c:v>
                </c:pt>
                <c:pt idx="1">
                  <c:v>3.7</c:v>
                </c:pt>
                <c:pt idx="2">
                  <c:v>3.69</c:v>
                </c:pt>
                <c:pt idx="3">
                  <c:v>3.68</c:v>
                </c:pt>
                <c:pt idx="4">
                  <c:v>3.66</c:v>
                </c:pt>
                <c:pt idx="5">
                  <c:v>3.64</c:v>
                </c:pt>
                <c:pt idx="6">
                  <c:v>3.64</c:v>
                </c:pt>
                <c:pt idx="7">
                  <c:v>3.61</c:v>
                </c:pt>
                <c:pt idx="8">
                  <c:v>3.62</c:v>
                </c:pt>
                <c:pt idx="9">
                  <c:v>3.61</c:v>
                </c:pt>
                <c:pt idx="10">
                  <c:v>3.6</c:v>
                </c:pt>
                <c:pt idx="11">
                  <c:v>3.6</c:v>
                </c:pt>
                <c:pt idx="12">
                  <c:v>3.61</c:v>
                </c:pt>
                <c:pt idx="13">
                  <c:v>3.63</c:v>
                </c:pt>
                <c:pt idx="14">
                  <c:v>3.67</c:v>
                </c:pt>
                <c:pt idx="15">
                  <c:v>3.68</c:v>
                </c:pt>
                <c:pt idx="16">
                  <c:v>3.69</c:v>
                </c:pt>
                <c:pt idx="17">
                  <c:v>3.71</c:v>
                </c:pt>
                <c:pt idx="18">
                  <c:v>3.71</c:v>
                </c:pt>
                <c:pt idx="19">
                  <c:v>3.73</c:v>
                </c:pt>
                <c:pt idx="20">
                  <c:v>3.72</c:v>
                </c:pt>
                <c:pt idx="21">
                  <c:v>3.72</c:v>
                </c:pt>
                <c:pt idx="22">
                  <c:v>3.71</c:v>
                </c:pt>
                <c:pt idx="23">
                  <c:v>3.71</c:v>
                </c:pt>
                <c:pt idx="24">
                  <c:v>3.69</c:v>
                </c:pt>
                <c:pt idx="25">
                  <c:v>3.68</c:v>
                </c:pt>
                <c:pt idx="26">
                  <c:v>3.67</c:v>
                </c:pt>
                <c:pt idx="27">
                  <c:v>3.66</c:v>
                </c:pt>
                <c:pt idx="28">
                  <c:v>3.88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Junio!$F$13:$AH$13</c:f>
              <c:numCache>
                <c:ptCount val="29"/>
                <c:pt idx="0">
                  <c:v>3.61</c:v>
                </c:pt>
                <c:pt idx="1">
                  <c:v>3.61</c:v>
                </c:pt>
                <c:pt idx="2">
                  <c:v>3.6</c:v>
                </c:pt>
                <c:pt idx="3">
                  <c:v>3.53</c:v>
                </c:pt>
                <c:pt idx="4">
                  <c:v>3.5</c:v>
                </c:pt>
                <c:pt idx="5">
                  <c:v>3.54</c:v>
                </c:pt>
                <c:pt idx="6">
                  <c:v>3.52</c:v>
                </c:pt>
                <c:pt idx="7">
                  <c:v>3.5</c:v>
                </c:pt>
                <c:pt idx="8">
                  <c:v>3.5</c:v>
                </c:pt>
                <c:pt idx="9">
                  <c:v>3.47</c:v>
                </c:pt>
                <c:pt idx="10">
                  <c:v>3.48</c:v>
                </c:pt>
                <c:pt idx="11">
                  <c:v>3.46</c:v>
                </c:pt>
                <c:pt idx="12">
                  <c:v>3.44</c:v>
                </c:pt>
                <c:pt idx="13">
                  <c:v>3.47</c:v>
                </c:pt>
                <c:pt idx="14">
                  <c:v>3.51</c:v>
                </c:pt>
                <c:pt idx="15">
                  <c:v>3.54</c:v>
                </c:pt>
                <c:pt idx="16">
                  <c:v>3.56</c:v>
                </c:pt>
                <c:pt idx="17">
                  <c:v>3.58</c:v>
                </c:pt>
                <c:pt idx="18">
                  <c:v>3.6</c:v>
                </c:pt>
                <c:pt idx="19">
                  <c:v>3.66</c:v>
                </c:pt>
                <c:pt idx="20">
                  <c:v>3.62</c:v>
                </c:pt>
                <c:pt idx="21">
                  <c:v>3.6</c:v>
                </c:pt>
                <c:pt idx="22">
                  <c:v>3.6</c:v>
                </c:pt>
                <c:pt idx="23">
                  <c:v>3.6</c:v>
                </c:pt>
                <c:pt idx="24">
                  <c:v>3.58</c:v>
                </c:pt>
                <c:pt idx="25">
                  <c:v>3.55</c:v>
                </c:pt>
                <c:pt idx="26">
                  <c:v>3.56</c:v>
                </c:pt>
                <c:pt idx="27">
                  <c:v>3.55</c:v>
                </c:pt>
                <c:pt idx="28">
                  <c:v>3.58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Junio!$F$14:$AH$14</c:f>
              <c:numCache>
                <c:ptCount val="29"/>
              </c:numCache>
            </c:numRef>
          </c:yVal>
          <c:smooth val="1"/>
        </c:ser>
        <c:axId val="64934308"/>
        <c:axId val="47537861"/>
      </c:scatterChart>
      <c:val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7861"/>
        <c:crosses val="autoZero"/>
        <c:crossBetween val="midCat"/>
        <c:dispUnits/>
      </c:valAx>
      <c:valAx>
        <c:axId val="4753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43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4025"/>
          <c:w val="0.661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3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75"/>
          <c:w val="0.90525"/>
          <c:h val="0.880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Junio!$F$7:$AH$7</c:f>
              <c:numCache>
                <c:ptCount val="29"/>
                <c:pt idx="0">
                  <c:v>4.25</c:v>
                </c:pt>
                <c:pt idx="1">
                  <c:v>4.21</c:v>
                </c:pt>
                <c:pt idx="2">
                  <c:v>4.13</c:v>
                </c:pt>
                <c:pt idx="3">
                  <c:v>4.09</c:v>
                </c:pt>
                <c:pt idx="4">
                  <c:v>4.15</c:v>
                </c:pt>
                <c:pt idx="5">
                  <c:v>4.15</c:v>
                </c:pt>
                <c:pt idx="6">
                  <c:v>4.18</c:v>
                </c:pt>
                <c:pt idx="7">
                  <c:v>4.06</c:v>
                </c:pt>
                <c:pt idx="8">
                  <c:v>4.13</c:v>
                </c:pt>
                <c:pt idx="9">
                  <c:v>4.17</c:v>
                </c:pt>
                <c:pt idx="10">
                  <c:v>4.13</c:v>
                </c:pt>
                <c:pt idx="11">
                  <c:v>4.09</c:v>
                </c:pt>
                <c:pt idx="12">
                  <c:v>4.25</c:v>
                </c:pt>
                <c:pt idx="13">
                  <c:v>4.2</c:v>
                </c:pt>
                <c:pt idx="14">
                  <c:v>4.07</c:v>
                </c:pt>
                <c:pt idx="15">
                  <c:v>4</c:v>
                </c:pt>
                <c:pt idx="16">
                  <c:v>3.8</c:v>
                </c:pt>
                <c:pt idx="17">
                  <c:v>3.84</c:v>
                </c:pt>
                <c:pt idx="18">
                  <c:v>3.72</c:v>
                </c:pt>
                <c:pt idx="19">
                  <c:v>3.72</c:v>
                </c:pt>
                <c:pt idx="20">
                  <c:v>3.73</c:v>
                </c:pt>
                <c:pt idx="21">
                  <c:v>3.77</c:v>
                </c:pt>
                <c:pt idx="22">
                  <c:v>3.72</c:v>
                </c:pt>
                <c:pt idx="23">
                  <c:v>3.77</c:v>
                </c:pt>
                <c:pt idx="24">
                  <c:v>3.77</c:v>
                </c:pt>
                <c:pt idx="25">
                  <c:v>3.82</c:v>
                </c:pt>
                <c:pt idx="26">
                  <c:v>3.46</c:v>
                </c:pt>
                <c:pt idx="27">
                  <c:v>3.41</c:v>
                </c:pt>
                <c:pt idx="28">
                  <c:v>3.3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Junio!$F$8:$AH$8</c:f>
              <c:numCache>
                <c:ptCount val="29"/>
                <c:pt idx="0">
                  <c:v>0.97</c:v>
                </c:pt>
                <c:pt idx="1">
                  <c:v>0.95</c:v>
                </c:pt>
                <c:pt idx="2">
                  <c:v>0.92</c:v>
                </c:pt>
                <c:pt idx="3">
                  <c:v>0.92</c:v>
                </c:pt>
                <c:pt idx="4">
                  <c:v>0.91</c:v>
                </c:pt>
                <c:pt idx="5">
                  <c:v>0.89</c:v>
                </c:pt>
                <c:pt idx="6">
                  <c:v>0.88</c:v>
                </c:pt>
                <c:pt idx="7">
                  <c:v>0.86</c:v>
                </c:pt>
                <c:pt idx="8">
                  <c:v>0.86</c:v>
                </c:pt>
                <c:pt idx="9">
                  <c:v>0.85</c:v>
                </c:pt>
                <c:pt idx="10">
                  <c:v>0.84</c:v>
                </c:pt>
                <c:pt idx="11">
                  <c:v>0.82</c:v>
                </c:pt>
                <c:pt idx="12">
                  <c:v>0.81</c:v>
                </c:pt>
                <c:pt idx="13">
                  <c:v>0.8</c:v>
                </c:pt>
                <c:pt idx="14">
                  <c:v>0.8</c:v>
                </c:pt>
                <c:pt idx="15">
                  <c:v>0.79</c:v>
                </c:pt>
                <c:pt idx="16">
                  <c:v>0.77</c:v>
                </c:pt>
                <c:pt idx="17">
                  <c:v>0.76</c:v>
                </c:pt>
                <c:pt idx="18">
                  <c:v>0.75</c:v>
                </c:pt>
                <c:pt idx="19">
                  <c:v>0.73</c:v>
                </c:pt>
                <c:pt idx="20">
                  <c:v>0.72</c:v>
                </c:pt>
                <c:pt idx="21">
                  <c:v>0.7</c:v>
                </c:pt>
                <c:pt idx="22">
                  <c:v>0.69</c:v>
                </c:pt>
                <c:pt idx="23">
                  <c:v>0.68</c:v>
                </c:pt>
                <c:pt idx="24">
                  <c:v>0.68</c:v>
                </c:pt>
                <c:pt idx="25">
                  <c:v>0.68</c:v>
                </c:pt>
                <c:pt idx="26">
                  <c:v>0.69</c:v>
                </c:pt>
                <c:pt idx="27">
                  <c:v>0.69</c:v>
                </c:pt>
                <c:pt idx="28">
                  <c:v>0.68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Junio!$F$12:$AH$12</c:f>
              <c:numCache>
                <c:ptCount val="29"/>
                <c:pt idx="0">
                  <c:v>0.28</c:v>
                </c:pt>
                <c:pt idx="1">
                  <c:v>0.28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0.28</c:v>
                </c:pt>
                <c:pt idx="10">
                  <c:v>0.28</c:v>
                </c:pt>
                <c:pt idx="11">
                  <c:v>0.28</c:v>
                </c:pt>
                <c:pt idx="12">
                  <c:v>0.28</c:v>
                </c:pt>
                <c:pt idx="13">
                  <c:v>0.28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0.26</c:v>
                </c:pt>
                <c:pt idx="19">
                  <c:v>0.26</c:v>
                </c:pt>
                <c:pt idx="20">
                  <c:v>0.25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Junio!$F$9:$AH$9</c:f>
              <c:numCache>
                <c:ptCount val="29"/>
                <c:pt idx="0">
                  <c:v>0.97</c:v>
                </c:pt>
                <c:pt idx="1">
                  <c:v>0.97</c:v>
                </c:pt>
                <c:pt idx="2">
                  <c:v>0.92</c:v>
                </c:pt>
                <c:pt idx="3">
                  <c:v>0.94</c:v>
                </c:pt>
                <c:pt idx="4">
                  <c:v>0.91</c:v>
                </c:pt>
                <c:pt idx="5">
                  <c:v>0.9</c:v>
                </c:pt>
                <c:pt idx="6">
                  <c:v>0.88</c:v>
                </c:pt>
                <c:pt idx="7">
                  <c:v>0.87</c:v>
                </c:pt>
                <c:pt idx="8">
                  <c:v>0.86</c:v>
                </c:pt>
                <c:pt idx="9">
                  <c:v>0.88</c:v>
                </c:pt>
                <c:pt idx="10">
                  <c:v>0.87</c:v>
                </c:pt>
                <c:pt idx="11">
                  <c:v>0.87</c:v>
                </c:pt>
                <c:pt idx="12">
                  <c:v>0.85</c:v>
                </c:pt>
                <c:pt idx="13">
                  <c:v>0.85</c:v>
                </c:pt>
                <c:pt idx="14">
                  <c:v>0.87</c:v>
                </c:pt>
                <c:pt idx="15">
                  <c:v>0.86</c:v>
                </c:pt>
                <c:pt idx="16">
                  <c:v>0.89</c:v>
                </c:pt>
                <c:pt idx="17">
                  <c:v>0.87</c:v>
                </c:pt>
                <c:pt idx="18">
                  <c:v>0.89</c:v>
                </c:pt>
                <c:pt idx="19">
                  <c:v>0.88</c:v>
                </c:pt>
                <c:pt idx="20">
                  <c:v>0.86</c:v>
                </c:pt>
                <c:pt idx="21">
                  <c:v>0.85</c:v>
                </c:pt>
                <c:pt idx="22">
                  <c:v>0.84</c:v>
                </c:pt>
                <c:pt idx="23">
                  <c:v>0.84</c:v>
                </c:pt>
                <c:pt idx="24">
                  <c:v>0.82</c:v>
                </c:pt>
                <c:pt idx="25">
                  <c:v>0.79</c:v>
                </c:pt>
                <c:pt idx="26">
                  <c:v>0.78</c:v>
                </c:pt>
                <c:pt idx="27">
                  <c:v>0.77</c:v>
                </c:pt>
                <c:pt idx="28">
                  <c:v>0.79</c:v>
                </c:pt>
              </c:numCache>
            </c:numRef>
          </c:yVal>
          <c:smooth val="1"/>
        </c:ser>
        <c:axId val="25187566"/>
        <c:axId val="25361503"/>
      </c:scatterChart>
      <c:valAx>
        <c:axId val="2518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1503"/>
        <c:crosses val="autoZero"/>
        <c:crossBetween val="midCat"/>
        <c:dispUnits/>
      </c:valAx>
      <c:valAx>
        <c:axId val="25361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75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95675"/>
          <c:w val="0.364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45"/>
          <c:w val="0.68425"/>
          <c:h val="0.83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Junio!$B$7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Junio!$F$7:$AH$7</c:f>
              <c:numCache>
                <c:ptCount val="29"/>
                <c:pt idx="0">
                  <c:v>4.25</c:v>
                </c:pt>
                <c:pt idx="1">
                  <c:v>4.21</c:v>
                </c:pt>
                <c:pt idx="2">
                  <c:v>4.13</c:v>
                </c:pt>
                <c:pt idx="3">
                  <c:v>4.09</c:v>
                </c:pt>
                <c:pt idx="4">
                  <c:v>4.15</c:v>
                </c:pt>
                <c:pt idx="5">
                  <c:v>4.15</c:v>
                </c:pt>
                <c:pt idx="6">
                  <c:v>4.18</c:v>
                </c:pt>
                <c:pt idx="7">
                  <c:v>4.06</c:v>
                </c:pt>
                <c:pt idx="8">
                  <c:v>4.13</c:v>
                </c:pt>
                <c:pt idx="9">
                  <c:v>4.17</c:v>
                </c:pt>
                <c:pt idx="10">
                  <c:v>4.13</c:v>
                </c:pt>
                <c:pt idx="11">
                  <c:v>4.09</c:v>
                </c:pt>
                <c:pt idx="12">
                  <c:v>4.25</c:v>
                </c:pt>
                <c:pt idx="13">
                  <c:v>4.2</c:v>
                </c:pt>
                <c:pt idx="14">
                  <c:v>4.07</c:v>
                </c:pt>
                <c:pt idx="15">
                  <c:v>4</c:v>
                </c:pt>
                <c:pt idx="16">
                  <c:v>3.8</c:v>
                </c:pt>
                <c:pt idx="17">
                  <c:v>3.84</c:v>
                </c:pt>
                <c:pt idx="18">
                  <c:v>3.72</c:v>
                </c:pt>
                <c:pt idx="19">
                  <c:v>3.72</c:v>
                </c:pt>
                <c:pt idx="20">
                  <c:v>3.73</c:v>
                </c:pt>
                <c:pt idx="21">
                  <c:v>3.77</c:v>
                </c:pt>
                <c:pt idx="22">
                  <c:v>3.72</c:v>
                </c:pt>
                <c:pt idx="23">
                  <c:v>3.77</c:v>
                </c:pt>
                <c:pt idx="24">
                  <c:v>3.77</c:v>
                </c:pt>
                <c:pt idx="25">
                  <c:v>3.82</c:v>
                </c:pt>
                <c:pt idx="26">
                  <c:v>3.46</c:v>
                </c:pt>
                <c:pt idx="27">
                  <c:v>3.41</c:v>
                </c:pt>
                <c:pt idx="28">
                  <c:v>3.3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Junio!$B$8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Junio!$F$8:$AH$8</c:f>
              <c:numCache>
                <c:ptCount val="29"/>
                <c:pt idx="0">
                  <c:v>0.97</c:v>
                </c:pt>
                <c:pt idx="1">
                  <c:v>0.95</c:v>
                </c:pt>
                <c:pt idx="2">
                  <c:v>0.92</c:v>
                </c:pt>
                <c:pt idx="3">
                  <c:v>0.92</c:v>
                </c:pt>
                <c:pt idx="4">
                  <c:v>0.91</c:v>
                </c:pt>
                <c:pt idx="5">
                  <c:v>0.89</c:v>
                </c:pt>
                <c:pt idx="6">
                  <c:v>0.88</c:v>
                </c:pt>
                <c:pt idx="7">
                  <c:v>0.86</c:v>
                </c:pt>
                <c:pt idx="8">
                  <c:v>0.86</c:v>
                </c:pt>
                <c:pt idx="9">
                  <c:v>0.85</c:v>
                </c:pt>
                <c:pt idx="10">
                  <c:v>0.84</c:v>
                </c:pt>
                <c:pt idx="11">
                  <c:v>0.82</c:v>
                </c:pt>
                <c:pt idx="12">
                  <c:v>0.81</c:v>
                </c:pt>
                <c:pt idx="13">
                  <c:v>0.8</c:v>
                </c:pt>
                <c:pt idx="14">
                  <c:v>0.8</c:v>
                </c:pt>
                <c:pt idx="15">
                  <c:v>0.79</c:v>
                </c:pt>
                <c:pt idx="16">
                  <c:v>0.77</c:v>
                </c:pt>
                <c:pt idx="17">
                  <c:v>0.76</c:v>
                </c:pt>
                <c:pt idx="18">
                  <c:v>0.75</c:v>
                </c:pt>
                <c:pt idx="19">
                  <c:v>0.73</c:v>
                </c:pt>
                <c:pt idx="20">
                  <c:v>0.72</c:v>
                </c:pt>
                <c:pt idx="21">
                  <c:v>0.7</c:v>
                </c:pt>
                <c:pt idx="22">
                  <c:v>0.69</c:v>
                </c:pt>
                <c:pt idx="23">
                  <c:v>0.68</c:v>
                </c:pt>
                <c:pt idx="24">
                  <c:v>0.68</c:v>
                </c:pt>
                <c:pt idx="25">
                  <c:v>0.68</c:v>
                </c:pt>
                <c:pt idx="26">
                  <c:v>0.69</c:v>
                </c:pt>
                <c:pt idx="27">
                  <c:v>0.69</c:v>
                </c:pt>
                <c:pt idx="28">
                  <c:v>0.68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Junio!$B$12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Junio!$F$12:$AH$12</c:f>
              <c:numCache>
                <c:ptCount val="29"/>
                <c:pt idx="0">
                  <c:v>0.28</c:v>
                </c:pt>
                <c:pt idx="1">
                  <c:v>0.28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0.28</c:v>
                </c:pt>
                <c:pt idx="10">
                  <c:v>0.28</c:v>
                </c:pt>
                <c:pt idx="11">
                  <c:v>0.28</c:v>
                </c:pt>
                <c:pt idx="12">
                  <c:v>0.28</c:v>
                </c:pt>
                <c:pt idx="13">
                  <c:v>0.28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0.26</c:v>
                </c:pt>
                <c:pt idx="19">
                  <c:v>0.26</c:v>
                </c:pt>
                <c:pt idx="20">
                  <c:v>0.25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Junio!$B$9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Junio!$F$9:$AH$9</c:f>
              <c:numCache>
                <c:ptCount val="29"/>
                <c:pt idx="0">
                  <c:v>0.97</c:v>
                </c:pt>
                <c:pt idx="1">
                  <c:v>0.97</c:v>
                </c:pt>
                <c:pt idx="2">
                  <c:v>0.92</c:v>
                </c:pt>
                <c:pt idx="3">
                  <c:v>0.94</c:v>
                </c:pt>
                <c:pt idx="4">
                  <c:v>0.91</c:v>
                </c:pt>
                <c:pt idx="5">
                  <c:v>0.9</c:v>
                </c:pt>
                <c:pt idx="6">
                  <c:v>0.88</c:v>
                </c:pt>
                <c:pt idx="7">
                  <c:v>0.87</c:v>
                </c:pt>
                <c:pt idx="8">
                  <c:v>0.86</c:v>
                </c:pt>
                <c:pt idx="9">
                  <c:v>0.88</c:v>
                </c:pt>
                <c:pt idx="10">
                  <c:v>0.87</c:v>
                </c:pt>
                <c:pt idx="11">
                  <c:v>0.87</c:v>
                </c:pt>
                <c:pt idx="12">
                  <c:v>0.85</c:v>
                </c:pt>
                <c:pt idx="13">
                  <c:v>0.85</c:v>
                </c:pt>
                <c:pt idx="14">
                  <c:v>0.87</c:v>
                </c:pt>
                <c:pt idx="15">
                  <c:v>0.86</c:v>
                </c:pt>
                <c:pt idx="16">
                  <c:v>0.89</c:v>
                </c:pt>
                <c:pt idx="17">
                  <c:v>0.87</c:v>
                </c:pt>
                <c:pt idx="18">
                  <c:v>0.89</c:v>
                </c:pt>
                <c:pt idx="19">
                  <c:v>0.88</c:v>
                </c:pt>
                <c:pt idx="20">
                  <c:v>0.86</c:v>
                </c:pt>
                <c:pt idx="21">
                  <c:v>0.85</c:v>
                </c:pt>
                <c:pt idx="22">
                  <c:v>0.84</c:v>
                </c:pt>
                <c:pt idx="23">
                  <c:v>0.84</c:v>
                </c:pt>
                <c:pt idx="24">
                  <c:v>0.82</c:v>
                </c:pt>
                <c:pt idx="25">
                  <c:v>0.79</c:v>
                </c:pt>
                <c:pt idx="26">
                  <c:v>0.78</c:v>
                </c:pt>
                <c:pt idx="27">
                  <c:v>0.77</c:v>
                </c:pt>
                <c:pt idx="28">
                  <c:v>0.79</c:v>
                </c:pt>
              </c:numCache>
            </c:numRef>
          </c:yVal>
          <c:smooth val="1"/>
        </c:ser>
        <c:axId val="26926936"/>
        <c:axId val="41015833"/>
      </c:scatterChart>
      <c:val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5833"/>
        <c:crosses val="autoZero"/>
        <c:crossBetween val="midCat"/>
        <c:dispUnits/>
      </c:valAx>
      <c:valAx>
        <c:axId val="41015833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69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52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67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45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6295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101</xdr:row>
      <xdr:rowOff>0</xdr:rowOff>
    </xdr:from>
    <xdr:to>
      <xdr:col>13</xdr:col>
      <xdr:colOff>0</xdr:colOff>
      <xdr:row>142</xdr:row>
      <xdr:rowOff>66675</xdr:rowOff>
    </xdr:to>
    <xdr:graphicFrame>
      <xdr:nvGraphicFramePr>
        <xdr:cNvPr id="1" name="Gráfico 4"/>
        <xdr:cNvGraphicFramePr/>
      </xdr:nvGraphicFramePr>
      <xdr:xfrm>
        <a:off x="3152775" y="16573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23</xdr:row>
      <xdr:rowOff>114300</xdr:rowOff>
    </xdr:from>
    <xdr:to>
      <xdr:col>9</xdr:col>
      <xdr:colOff>28575</xdr:colOff>
      <xdr:row>28</xdr:row>
      <xdr:rowOff>9525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14337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zoomScalePageLayoutView="0" workbookViewId="0" topLeftCell="M1">
      <selection activeCell="AH4" sqref="AH4:AI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23" width="5.28125" style="16" customWidth="1"/>
    <col min="24" max="35" width="5.28125" style="0" customWidth="1"/>
    <col min="36" max="36" width="4.7109375" style="0" customWidth="1"/>
    <col min="37" max="37" width="9.421875" style="0" customWidth="1"/>
    <col min="38" max="38" width="8.28125" style="0" customWidth="1"/>
    <col min="39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68</v>
      </c>
      <c r="C3" s="2"/>
      <c r="D3" s="2"/>
      <c r="E3" s="2"/>
    </row>
    <row r="4" spans="2:43" ht="15" customHeight="1" thickBot="1">
      <c r="B4" s="4" t="s">
        <v>0</v>
      </c>
      <c r="C4" s="89" t="s">
        <v>33</v>
      </c>
      <c r="D4" s="90"/>
      <c r="E4" s="91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8" t="s">
        <v>27</v>
      </c>
      <c r="AL4" s="8" t="s">
        <v>26</v>
      </c>
      <c r="AM4" s="8" t="s">
        <v>28</v>
      </c>
      <c r="AO4" s="19" t="s">
        <v>30</v>
      </c>
      <c r="AP4" s="19" t="s">
        <v>26</v>
      </c>
      <c r="AQ4" s="19" t="s">
        <v>29</v>
      </c>
    </row>
    <row r="5" spans="2:39" ht="15" customHeight="1">
      <c r="B5" s="5" t="s">
        <v>1</v>
      </c>
      <c r="C5" s="20">
        <v>4</v>
      </c>
      <c r="D5" s="25"/>
      <c r="E5" s="25"/>
      <c r="F5" s="82">
        <v>2.63</v>
      </c>
      <c r="G5" s="82">
        <v>2.64</v>
      </c>
      <c r="H5" s="82">
        <v>2.64</v>
      </c>
      <c r="I5" s="82">
        <v>2.64</v>
      </c>
      <c r="J5" s="82">
        <v>2.67</v>
      </c>
      <c r="K5" s="82">
        <v>2.67</v>
      </c>
      <c r="L5" s="82">
        <v>2.67</v>
      </c>
      <c r="M5" s="82">
        <v>2.67</v>
      </c>
      <c r="N5" s="82">
        <v>2.67</v>
      </c>
      <c r="O5" s="82">
        <v>2.67</v>
      </c>
      <c r="P5" s="82">
        <v>2.67</v>
      </c>
      <c r="Q5" s="82">
        <v>2.57</v>
      </c>
      <c r="R5" s="82">
        <v>2.54</v>
      </c>
      <c r="S5" s="82">
        <v>2.5</v>
      </c>
      <c r="T5" s="82">
        <v>2.55</v>
      </c>
      <c r="U5" s="82">
        <v>2.55</v>
      </c>
      <c r="V5" s="82">
        <v>2.53</v>
      </c>
      <c r="W5" s="82">
        <v>2.57</v>
      </c>
      <c r="X5" s="82">
        <v>2.57</v>
      </c>
      <c r="Y5" s="82">
        <v>2.57</v>
      </c>
      <c r="Z5" s="82">
        <v>2.57</v>
      </c>
      <c r="AA5" s="82">
        <v>2.57</v>
      </c>
      <c r="AB5" s="82">
        <v>2.57</v>
      </c>
      <c r="AC5" s="82">
        <v>2.57</v>
      </c>
      <c r="AD5" s="82">
        <v>2.57</v>
      </c>
      <c r="AE5" s="82">
        <v>2.57</v>
      </c>
      <c r="AF5" s="82">
        <v>2.57</v>
      </c>
      <c r="AG5" s="82">
        <v>2.57</v>
      </c>
      <c r="AH5" s="81">
        <v>2.57</v>
      </c>
      <c r="AI5" s="81">
        <v>2.56</v>
      </c>
      <c r="AK5" s="18">
        <f>MIN(F5:AI5)</f>
        <v>2.5</v>
      </c>
      <c r="AL5" s="18">
        <f>AVERAGE(F5:AI5)</f>
        <v>2.595999999999999</v>
      </c>
      <c r="AM5" s="18">
        <f>MAX(H5:AH5)</f>
        <v>2.67</v>
      </c>
    </row>
    <row r="6" spans="2:39" ht="15" customHeight="1">
      <c r="B6" s="3" t="s">
        <v>2</v>
      </c>
      <c r="C6" s="21">
        <v>3.5</v>
      </c>
      <c r="D6" s="21"/>
      <c r="E6" s="21"/>
      <c r="F6" s="66">
        <v>1.87</v>
      </c>
      <c r="G6" s="66">
        <v>1.86</v>
      </c>
      <c r="H6" s="66">
        <v>1.84</v>
      </c>
      <c r="I6" s="66">
        <v>1.85</v>
      </c>
      <c r="J6" s="66">
        <v>1.83</v>
      </c>
      <c r="K6" s="66">
        <v>1.78</v>
      </c>
      <c r="L6" s="66">
        <v>1.8</v>
      </c>
      <c r="M6" s="66">
        <v>1.78</v>
      </c>
      <c r="N6" s="66">
        <v>1.8</v>
      </c>
      <c r="O6" s="66">
        <v>1.76</v>
      </c>
      <c r="P6" s="66">
        <v>1.75</v>
      </c>
      <c r="Q6" s="66">
        <v>1.75</v>
      </c>
      <c r="R6" s="66">
        <v>1.73</v>
      </c>
      <c r="S6" s="66">
        <v>1.72</v>
      </c>
      <c r="T6" s="66">
        <v>1.68</v>
      </c>
      <c r="U6" s="66">
        <v>1.7</v>
      </c>
      <c r="V6" s="66">
        <v>1.61</v>
      </c>
      <c r="W6" s="66">
        <v>1.67</v>
      </c>
      <c r="X6" s="66">
        <v>1.6</v>
      </c>
      <c r="Y6" s="66">
        <v>1.6</v>
      </c>
      <c r="Z6" s="66">
        <v>1.62</v>
      </c>
      <c r="AA6" s="66">
        <v>1.64</v>
      </c>
      <c r="AB6" s="66">
        <v>1.63</v>
      </c>
      <c r="AC6" s="66">
        <v>1.6</v>
      </c>
      <c r="AD6" s="66">
        <v>1.58</v>
      </c>
      <c r="AE6" s="66">
        <v>1.58</v>
      </c>
      <c r="AF6" s="66">
        <v>1.58</v>
      </c>
      <c r="AG6" s="66">
        <v>1.56</v>
      </c>
      <c r="AH6" s="66">
        <v>1.53</v>
      </c>
      <c r="AI6" s="66">
        <v>1.52</v>
      </c>
      <c r="AK6" s="16"/>
      <c r="AL6" s="18"/>
      <c r="AM6" s="16"/>
    </row>
    <row r="7" spans="2:39" ht="15" customHeight="1">
      <c r="B7" s="3" t="s">
        <v>3</v>
      </c>
      <c r="C7" s="21">
        <v>7</v>
      </c>
      <c r="D7" s="21"/>
      <c r="E7" s="21"/>
      <c r="F7" s="67">
        <v>4.25</v>
      </c>
      <c r="G7" s="66">
        <v>4.21</v>
      </c>
      <c r="H7" s="66">
        <v>4.13</v>
      </c>
      <c r="I7" s="66">
        <v>4.09</v>
      </c>
      <c r="J7" s="66">
        <v>4.15</v>
      </c>
      <c r="K7" s="66">
        <v>4.15</v>
      </c>
      <c r="L7" s="66">
        <v>4.18</v>
      </c>
      <c r="M7" s="66">
        <v>4.06</v>
      </c>
      <c r="N7" s="66">
        <v>4.13</v>
      </c>
      <c r="O7" s="66">
        <v>4.17</v>
      </c>
      <c r="P7" s="66">
        <v>4.13</v>
      </c>
      <c r="Q7" s="66">
        <v>4.09</v>
      </c>
      <c r="R7" s="66">
        <v>4.25</v>
      </c>
      <c r="S7" s="66">
        <v>4.2</v>
      </c>
      <c r="T7" s="66">
        <v>4.07</v>
      </c>
      <c r="U7" s="66">
        <v>4</v>
      </c>
      <c r="V7" s="66">
        <v>3.8</v>
      </c>
      <c r="W7" s="66">
        <v>3.84</v>
      </c>
      <c r="X7" s="66">
        <v>3.72</v>
      </c>
      <c r="Y7" s="82">
        <v>3.72</v>
      </c>
      <c r="Z7" s="66">
        <v>3.73</v>
      </c>
      <c r="AA7" s="66">
        <v>3.77</v>
      </c>
      <c r="AB7" s="66">
        <v>3.72</v>
      </c>
      <c r="AC7" s="66">
        <v>3.77</v>
      </c>
      <c r="AD7" s="66">
        <v>3.77</v>
      </c>
      <c r="AE7" s="66">
        <v>3.82</v>
      </c>
      <c r="AF7" s="66">
        <v>3.46</v>
      </c>
      <c r="AG7" s="66">
        <v>3.41</v>
      </c>
      <c r="AH7" s="66">
        <v>3.3</v>
      </c>
      <c r="AI7" s="66">
        <v>3.38</v>
      </c>
      <c r="AK7" s="18">
        <f>MIN(F7:AI7)</f>
        <v>3.3</v>
      </c>
      <c r="AL7" s="18">
        <f>AVERAGE(F7:AI7)</f>
        <v>3.915666666666666</v>
      </c>
      <c r="AM7" s="18">
        <f>MAX(H7:AH7)</f>
        <v>4.25</v>
      </c>
    </row>
    <row r="8" spans="2:39" ht="14.25" customHeight="1">
      <c r="B8" s="3" t="s">
        <v>4</v>
      </c>
      <c r="C8" s="21">
        <v>4.5</v>
      </c>
      <c r="D8" s="21"/>
      <c r="E8" s="21"/>
      <c r="F8" s="66">
        <v>0.97</v>
      </c>
      <c r="G8" s="66">
        <v>0.95</v>
      </c>
      <c r="H8" s="66">
        <v>0.92</v>
      </c>
      <c r="I8" s="82">
        <v>0.92</v>
      </c>
      <c r="J8" s="82">
        <v>0.91</v>
      </c>
      <c r="K8" s="66">
        <v>0.89</v>
      </c>
      <c r="L8" s="66">
        <v>0.88</v>
      </c>
      <c r="M8" s="66">
        <v>0.86</v>
      </c>
      <c r="N8" s="66">
        <v>0.86</v>
      </c>
      <c r="O8" s="66">
        <v>0.85</v>
      </c>
      <c r="P8" s="66">
        <v>0.84</v>
      </c>
      <c r="Q8" s="66">
        <v>0.82</v>
      </c>
      <c r="R8" s="66">
        <v>0.81</v>
      </c>
      <c r="S8" s="66">
        <v>0.8</v>
      </c>
      <c r="T8" s="66">
        <v>0.8</v>
      </c>
      <c r="U8" s="66">
        <v>0.79</v>
      </c>
      <c r="V8" s="66">
        <v>0.77</v>
      </c>
      <c r="W8" s="66">
        <v>0.76</v>
      </c>
      <c r="X8" s="66">
        <v>0.75</v>
      </c>
      <c r="Y8" s="66">
        <v>0.73</v>
      </c>
      <c r="Z8" s="66">
        <v>0.72</v>
      </c>
      <c r="AA8" s="66">
        <v>0.7</v>
      </c>
      <c r="AB8" s="66">
        <v>0.69</v>
      </c>
      <c r="AC8" s="66">
        <v>0.68</v>
      </c>
      <c r="AD8" s="66">
        <v>0.68</v>
      </c>
      <c r="AE8" s="66">
        <v>0.68</v>
      </c>
      <c r="AF8" s="66">
        <v>0.69</v>
      </c>
      <c r="AG8" s="66">
        <v>0.69</v>
      </c>
      <c r="AH8" s="66">
        <v>0.68</v>
      </c>
      <c r="AI8" s="66">
        <v>0.67</v>
      </c>
      <c r="AK8" s="18">
        <f>MIN(F8:AI8)</f>
        <v>0.67</v>
      </c>
      <c r="AL8" s="18">
        <f>AVERAGE(F8:AI8)</f>
        <v>0.792</v>
      </c>
      <c r="AM8" s="18">
        <f>MAX(H8:AH8)</f>
        <v>0.92</v>
      </c>
    </row>
    <row r="9" spans="2:43" ht="15" customHeight="1">
      <c r="B9" s="3" t="s">
        <v>8</v>
      </c>
      <c r="C9" s="21">
        <v>4.7</v>
      </c>
      <c r="D9" s="27">
        <v>5.3</v>
      </c>
      <c r="E9" s="26">
        <v>5.7</v>
      </c>
      <c r="F9" s="66">
        <v>0.97</v>
      </c>
      <c r="G9" s="66">
        <v>0.97</v>
      </c>
      <c r="H9" s="66">
        <v>0.92</v>
      </c>
      <c r="I9" s="66">
        <v>0.94</v>
      </c>
      <c r="J9" s="66">
        <v>0.91</v>
      </c>
      <c r="K9" s="66">
        <v>0.9</v>
      </c>
      <c r="L9" s="75">
        <v>0.88</v>
      </c>
      <c r="M9" s="66">
        <v>0.87</v>
      </c>
      <c r="N9" s="66">
        <v>0.86</v>
      </c>
      <c r="O9" s="66">
        <v>0.88</v>
      </c>
      <c r="P9" s="66">
        <v>0.87</v>
      </c>
      <c r="Q9" s="66">
        <v>0.87</v>
      </c>
      <c r="R9" s="66">
        <v>0.85</v>
      </c>
      <c r="S9" s="66">
        <v>0.85</v>
      </c>
      <c r="T9" s="66">
        <v>0.87</v>
      </c>
      <c r="U9" s="66">
        <v>0.86</v>
      </c>
      <c r="V9" s="66">
        <v>0.89</v>
      </c>
      <c r="W9" s="66">
        <v>0.87</v>
      </c>
      <c r="X9" s="66">
        <v>0.89</v>
      </c>
      <c r="Y9" s="66">
        <v>0.88</v>
      </c>
      <c r="Z9" s="66">
        <v>0.86</v>
      </c>
      <c r="AA9" s="66">
        <v>0.85</v>
      </c>
      <c r="AB9" s="66">
        <v>0.84</v>
      </c>
      <c r="AC9" s="66">
        <v>0.84</v>
      </c>
      <c r="AD9" s="66">
        <v>0.82</v>
      </c>
      <c r="AE9" s="66">
        <v>0.79</v>
      </c>
      <c r="AF9" s="66">
        <v>0.78</v>
      </c>
      <c r="AG9" s="66">
        <v>0.77</v>
      </c>
      <c r="AH9" s="66">
        <v>0.79</v>
      </c>
      <c r="AI9" s="66">
        <v>0.81</v>
      </c>
      <c r="AK9" s="18">
        <f>MIN(F9:AH9)</f>
        <v>0.77</v>
      </c>
      <c r="AL9" s="18">
        <f>AVERAGE(F9:AH9)</f>
        <v>0.8668965517241378</v>
      </c>
      <c r="AM9" s="18">
        <f>MAX(H9:AH9)</f>
        <v>0.94</v>
      </c>
      <c r="AO9">
        <v>-0.19</v>
      </c>
      <c r="AQ9">
        <v>7.89</v>
      </c>
    </row>
    <row r="10" spans="2:43" ht="15" customHeight="1" thickBot="1">
      <c r="B10" s="6" t="s">
        <v>5</v>
      </c>
      <c r="C10" s="22">
        <v>4.7</v>
      </c>
      <c r="D10" s="22"/>
      <c r="E10" s="22"/>
      <c r="F10" s="68">
        <v>3.71</v>
      </c>
      <c r="G10" s="68">
        <v>3.7</v>
      </c>
      <c r="H10" s="68">
        <v>3.69</v>
      </c>
      <c r="I10" s="68">
        <v>3.68</v>
      </c>
      <c r="J10" s="68">
        <v>3.66</v>
      </c>
      <c r="K10" s="68">
        <v>3.64</v>
      </c>
      <c r="L10" s="68">
        <v>3.64</v>
      </c>
      <c r="M10" s="68">
        <v>3.61</v>
      </c>
      <c r="N10" s="68">
        <v>3.62</v>
      </c>
      <c r="O10" s="68">
        <v>3.61</v>
      </c>
      <c r="P10" s="68">
        <v>3.6</v>
      </c>
      <c r="Q10" s="68">
        <v>3.6</v>
      </c>
      <c r="R10" s="68">
        <v>3.61</v>
      </c>
      <c r="S10" s="68">
        <v>3.63</v>
      </c>
      <c r="T10" s="68">
        <v>3.67</v>
      </c>
      <c r="U10" s="68">
        <v>3.68</v>
      </c>
      <c r="V10" s="68">
        <v>3.69</v>
      </c>
      <c r="W10" s="68">
        <v>3.71</v>
      </c>
      <c r="X10" s="68">
        <v>3.71</v>
      </c>
      <c r="Y10" s="68">
        <v>3.73</v>
      </c>
      <c r="Z10" s="68">
        <v>3.72</v>
      </c>
      <c r="AA10" s="68">
        <v>3.72</v>
      </c>
      <c r="AB10" s="68">
        <v>3.71</v>
      </c>
      <c r="AC10" s="68">
        <v>3.71</v>
      </c>
      <c r="AD10" s="68">
        <v>3.69</v>
      </c>
      <c r="AE10" s="68">
        <v>3.68</v>
      </c>
      <c r="AF10" s="68">
        <v>3.67</v>
      </c>
      <c r="AG10" s="68">
        <v>3.66</v>
      </c>
      <c r="AH10" s="85">
        <v>3.88</v>
      </c>
      <c r="AI10" s="68">
        <v>3.71</v>
      </c>
      <c r="AK10" s="18">
        <f>MIN(F10:AI10)</f>
        <v>3.6</v>
      </c>
      <c r="AL10" s="18">
        <f>AVERAGE(F10:AI10)</f>
        <v>3.677999999999999</v>
      </c>
      <c r="AM10" s="18">
        <f>MAX(H10:AH10)</f>
        <v>3.88</v>
      </c>
      <c r="AO10">
        <v>0.56</v>
      </c>
      <c r="AP10">
        <v>3.96</v>
      </c>
      <c r="AQ10">
        <v>7.31</v>
      </c>
    </row>
    <row r="11" spans="2:39" ht="15" customHeight="1">
      <c r="B11" s="3" t="s">
        <v>7</v>
      </c>
      <c r="C11" s="21"/>
      <c r="D11" s="21"/>
      <c r="E11" s="21"/>
      <c r="F11" s="39" t="s">
        <v>58</v>
      </c>
      <c r="G11" s="39" t="s">
        <v>58</v>
      </c>
      <c r="H11" s="39" t="s">
        <v>58</v>
      </c>
      <c r="I11" s="39" t="s">
        <v>58</v>
      </c>
      <c r="J11" s="39" t="s">
        <v>58</v>
      </c>
      <c r="K11" s="39" t="s">
        <v>58</v>
      </c>
      <c r="L11" s="76" t="s">
        <v>58</v>
      </c>
      <c r="M11" s="39" t="s">
        <v>58</v>
      </c>
      <c r="N11" s="39" t="s">
        <v>58</v>
      </c>
      <c r="O11" s="39" t="s">
        <v>58</v>
      </c>
      <c r="P11" s="39" t="s">
        <v>58</v>
      </c>
      <c r="Q11" s="39" t="s">
        <v>58</v>
      </c>
      <c r="R11" s="39" t="s">
        <v>58</v>
      </c>
      <c r="S11" s="39" t="s">
        <v>58</v>
      </c>
      <c r="T11" s="39" t="s">
        <v>58</v>
      </c>
      <c r="U11" s="39" t="s">
        <v>58</v>
      </c>
      <c r="V11" s="39" t="s">
        <v>58</v>
      </c>
      <c r="W11" s="39" t="s">
        <v>58</v>
      </c>
      <c r="X11" s="39" t="s">
        <v>58</v>
      </c>
      <c r="Y11" s="39" t="s">
        <v>58</v>
      </c>
      <c r="Z11" s="39" t="s">
        <v>58</v>
      </c>
      <c r="AA11" s="39" t="s">
        <v>58</v>
      </c>
      <c r="AB11" s="39" t="s">
        <v>58</v>
      </c>
      <c r="AC11" s="39" t="s">
        <v>58</v>
      </c>
      <c r="AD11" s="39" t="s">
        <v>58</v>
      </c>
      <c r="AE11" s="39" t="s">
        <v>58</v>
      </c>
      <c r="AF11" s="39" t="s">
        <v>58</v>
      </c>
      <c r="AG11" s="39" t="s">
        <v>58</v>
      </c>
      <c r="AH11" s="39" t="s">
        <v>58</v>
      </c>
      <c r="AI11" s="39" t="s">
        <v>58</v>
      </c>
      <c r="AK11" s="18"/>
      <c r="AL11" s="18"/>
      <c r="AM11" s="18"/>
    </row>
    <row r="12" spans="2:39" s="9" customFormat="1" ht="15" customHeight="1" thickBot="1">
      <c r="B12" s="7" t="s">
        <v>6</v>
      </c>
      <c r="C12" s="22">
        <v>4</v>
      </c>
      <c r="D12" s="22"/>
      <c r="E12" s="22"/>
      <c r="F12" s="23">
        <v>0.28</v>
      </c>
      <c r="G12" s="23">
        <v>0.28</v>
      </c>
      <c r="H12" s="23">
        <v>0.27</v>
      </c>
      <c r="I12" s="23">
        <v>0.27</v>
      </c>
      <c r="J12" s="23">
        <v>0.27</v>
      </c>
      <c r="K12" s="23">
        <v>0.27</v>
      </c>
      <c r="L12" s="23">
        <v>0.27</v>
      </c>
      <c r="M12" s="23">
        <v>0.27</v>
      </c>
      <c r="N12" s="23">
        <v>0.27</v>
      </c>
      <c r="O12" s="23">
        <v>0.28</v>
      </c>
      <c r="P12" s="23">
        <v>0.28</v>
      </c>
      <c r="Q12" s="23">
        <v>0.28</v>
      </c>
      <c r="R12" s="23">
        <v>0.28</v>
      </c>
      <c r="S12" s="23">
        <v>0.28</v>
      </c>
      <c r="T12" s="23">
        <v>0.27</v>
      </c>
      <c r="U12" s="23">
        <v>0.27</v>
      </c>
      <c r="V12" s="23">
        <v>0.27</v>
      </c>
      <c r="W12" s="23">
        <v>0.27</v>
      </c>
      <c r="X12" s="23">
        <v>0.26</v>
      </c>
      <c r="Y12" s="23">
        <v>0.26</v>
      </c>
      <c r="Z12" s="23">
        <v>0.25</v>
      </c>
      <c r="AA12" s="23">
        <v>0.26</v>
      </c>
      <c r="AB12" s="23">
        <v>0.26</v>
      </c>
      <c r="AC12" s="23">
        <v>0.26</v>
      </c>
      <c r="AD12" s="23">
        <v>0.25</v>
      </c>
      <c r="AE12" s="23">
        <v>0.25</v>
      </c>
      <c r="AF12" s="23">
        <v>0.25</v>
      </c>
      <c r="AG12" s="84">
        <v>0.25</v>
      </c>
      <c r="AH12" s="23">
        <v>0.25</v>
      </c>
      <c r="AI12" s="23">
        <v>0.25</v>
      </c>
      <c r="AK12" s="18">
        <f>MIN(F12:AI12)</f>
        <v>0.25</v>
      </c>
      <c r="AL12" s="18">
        <f>AVERAGE(F12:AI12)</f>
        <v>0.26599999999999996</v>
      </c>
      <c r="AM12" s="18">
        <f>MAX(H12:AH12)</f>
        <v>0.28</v>
      </c>
    </row>
    <row r="13" spans="2:43" ht="15" customHeight="1" thickBot="1">
      <c r="B13" s="7" t="s">
        <v>20</v>
      </c>
      <c r="C13" s="22">
        <v>4.7</v>
      </c>
      <c r="D13" s="22"/>
      <c r="E13" s="22"/>
      <c r="F13" s="70">
        <v>3.61</v>
      </c>
      <c r="G13" s="70">
        <v>3.61</v>
      </c>
      <c r="H13" s="70">
        <v>3.6</v>
      </c>
      <c r="I13" s="83">
        <v>3.53</v>
      </c>
      <c r="J13" s="83">
        <v>3.5</v>
      </c>
      <c r="K13" s="71">
        <v>3.54</v>
      </c>
      <c r="L13" s="71">
        <v>3.52</v>
      </c>
      <c r="M13" s="71">
        <v>3.5</v>
      </c>
      <c r="N13" s="71">
        <v>3.5</v>
      </c>
      <c r="O13" s="70">
        <v>3.47</v>
      </c>
      <c r="P13" s="70">
        <v>3.48</v>
      </c>
      <c r="Q13" s="70">
        <v>3.46</v>
      </c>
      <c r="R13" s="70">
        <v>3.44</v>
      </c>
      <c r="S13" s="70">
        <v>3.47</v>
      </c>
      <c r="T13" s="70">
        <v>3.51</v>
      </c>
      <c r="U13" s="71">
        <v>3.54</v>
      </c>
      <c r="V13" s="71">
        <v>3.56</v>
      </c>
      <c r="W13" s="70">
        <v>3.58</v>
      </c>
      <c r="X13" s="83">
        <v>3.6</v>
      </c>
      <c r="Y13" s="83">
        <v>3.66</v>
      </c>
      <c r="Z13" s="83">
        <v>3.62</v>
      </c>
      <c r="AA13" s="83">
        <v>3.6</v>
      </c>
      <c r="AB13" s="83">
        <v>3.6</v>
      </c>
      <c r="AC13" s="83">
        <v>3.6</v>
      </c>
      <c r="AD13" s="83">
        <v>3.58</v>
      </c>
      <c r="AE13" s="83">
        <v>3.55</v>
      </c>
      <c r="AF13" s="83">
        <v>3.56</v>
      </c>
      <c r="AG13" s="83">
        <v>3.55</v>
      </c>
      <c r="AH13" s="83">
        <v>3.58</v>
      </c>
      <c r="AI13" s="72">
        <v>3.59</v>
      </c>
      <c r="AK13" s="18">
        <f>MIN(F13:AI13)</f>
        <v>3.44</v>
      </c>
      <c r="AL13" s="18">
        <f>AVERAGE(F13:AI13)</f>
        <v>3.5503333333333327</v>
      </c>
      <c r="AM13" s="18">
        <f>MAX(H13:AH13)</f>
        <v>3.66</v>
      </c>
      <c r="AO13">
        <v>1.53</v>
      </c>
      <c r="AP13">
        <v>3.95</v>
      </c>
      <c r="AQ13">
        <v>7.43</v>
      </c>
    </row>
    <row r="14" spans="2:43" ht="15" customHeight="1" thickBot="1">
      <c r="B14" s="7" t="s">
        <v>21</v>
      </c>
      <c r="C14" s="22"/>
      <c r="D14" s="22"/>
      <c r="E14" s="22"/>
      <c r="F14" s="31"/>
      <c r="G14" s="31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31"/>
      <c r="AK14" s="18">
        <f>MIN(F14:AH14)</f>
        <v>0</v>
      </c>
      <c r="AL14" s="18" t="e">
        <f>AVERAGE(F14:AH14)</f>
        <v>#DIV/0!</v>
      </c>
      <c r="AM14" s="18">
        <f>MAX(H14:AH14)</f>
        <v>0</v>
      </c>
      <c r="AO14">
        <v>-0.19</v>
      </c>
      <c r="AQ14">
        <v>7.89</v>
      </c>
    </row>
    <row r="15" ht="15" customHeight="1">
      <c r="Z15" s="8" t="s">
        <v>19</v>
      </c>
    </row>
    <row r="16" spans="35:37" ht="15" customHeight="1" thickBot="1">
      <c r="AI16" s="14"/>
      <c r="AJ16" s="14"/>
      <c r="AK16" s="14"/>
    </row>
    <row r="17" spans="2:35" ht="15" customHeight="1" thickBot="1">
      <c r="B17" s="64" t="s">
        <v>34</v>
      </c>
      <c r="C17" s="74" t="s">
        <v>38</v>
      </c>
      <c r="AI17" s="14"/>
    </row>
    <row r="18" spans="2:35" ht="17.25" thickBot="1">
      <c r="B18" s="64" t="s">
        <v>35</v>
      </c>
      <c r="C18" s="45" t="s">
        <v>38</v>
      </c>
      <c r="AI18" s="14"/>
    </row>
    <row r="19" spans="2:36" ht="17.25" thickBot="1">
      <c r="B19" s="64" t="s">
        <v>36</v>
      </c>
      <c r="C19" s="73" t="s">
        <v>38</v>
      </c>
      <c r="Q19" s="15"/>
      <c r="AI19" s="14"/>
      <c r="AJ19" s="14"/>
    </row>
    <row r="20" spans="2:36" ht="17.25" thickBot="1">
      <c r="B20" s="64" t="s">
        <v>37</v>
      </c>
      <c r="C20" s="48" t="s">
        <v>38</v>
      </c>
      <c r="AI20" s="14"/>
      <c r="AJ20" s="14"/>
    </row>
    <row r="21" spans="1:36" ht="18" thickBot="1">
      <c r="A21" s="24"/>
      <c r="B21" s="64" t="s">
        <v>39</v>
      </c>
      <c r="C21" s="46" t="s">
        <v>38</v>
      </c>
      <c r="AI21" s="14"/>
      <c r="AJ21" s="14"/>
    </row>
    <row r="22" spans="2:36" ht="16.5">
      <c r="B22" s="64" t="s">
        <v>40</v>
      </c>
      <c r="C22" s="47" t="s">
        <v>38</v>
      </c>
      <c r="AI22" s="14"/>
      <c r="AJ22" s="14"/>
    </row>
    <row r="23" spans="35:36" ht="12.75">
      <c r="AI23" s="14"/>
      <c r="AJ23" s="14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1"/>
  <sheetViews>
    <sheetView zoomScalePageLayoutView="0" workbookViewId="0" topLeftCell="A1">
      <selection activeCell="D1" sqref="D1:L33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3.4218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94" t="s">
        <v>41</v>
      </c>
      <c r="E2" s="94"/>
      <c r="F2" s="94"/>
      <c r="G2" s="94"/>
      <c r="H2" s="94"/>
      <c r="I2" s="94"/>
      <c r="J2" s="94"/>
      <c r="K2" s="94"/>
      <c r="L2" s="56"/>
    </row>
    <row r="3" spans="4:12" ht="12.75">
      <c r="D3" s="94" t="s">
        <v>42</v>
      </c>
      <c r="E3" s="94"/>
      <c r="F3" s="94"/>
      <c r="G3" s="94"/>
      <c r="H3" s="94"/>
      <c r="I3" s="94"/>
      <c r="J3" s="94"/>
      <c r="K3" s="94"/>
      <c r="L3" s="56"/>
    </row>
    <row r="4" spans="4:12" ht="12.75">
      <c r="D4" s="94" t="s">
        <v>22</v>
      </c>
      <c r="E4" s="94"/>
      <c r="F4" s="94"/>
      <c r="G4" s="94"/>
      <c r="H4" s="94"/>
      <c r="I4" s="94"/>
      <c r="J4" s="94"/>
      <c r="K4" s="94"/>
      <c r="L4" s="56"/>
    </row>
    <row r="5" spans="4:12" ht="12.75">
      <c r="D5" s="95" t="s">
        <v>23</v>
      </c>
      <c r="E5" s="95"/>
      <c r="F5" s="95"/>
      <c r="G5" s="95"/>
      <c r="H5" s="95"/>
      <c r="I5" s="95"/>
      <c r="J5" s="95"/>
      <c r="K5" s="95"/>
      <c r="L5" s="57"/>
    </row>
    <row r="6" spans="4:12" ht="12.75">
      <c r="D6" s="96"/>
      <c r="E6" s="96"/>
      <c r="F6" s="96"/>
      <c r="G6" s="96"/>
      <c r="H6" s="96"/>
      <c r="I6" s="96"/>
      <c r="J6" s="96"/>
      <c r="K6" s="96"/>
      <c r="L6" s="34"/>
    </row>
    <row r="7" spans="4:12" ht="12.75">
      <c r="D7" s="94" t="s">
        <v>56</v>
      </c>
      <c r="E7" s="94"/>
      <c r="F7" s="94"/>
      <c r="G7" s="94"/>
      <c r="H7" s="94"/>
      <c r="I7" s="94"/>
      <c r="J7" s="94"/>
      <c r="K7" s="94"/>
      <c r="L7" s="56"/>
    </row>
    <row r="8" spans="4:12" ht="13.5" thickBot="1">
      <c r="D8" s="35"/>
      <c r="E8" s="36" t="s">
        <v>17</v>
      </c>
      <c r="F8" s="37">
        <f ca="1">TODAY()</f>
        <v>41456</v>
      </c>
      <c r="G8" s="36"/>
      <c r="H8" s="36"/>
      <c r="I8" s="35"/>
      <c r="J8" s="35"/>
      <c r="K8" s="35"/>
      <c r="L8" s="58"/>
    </row>
    <row r="9" spans="4:12" ht="14.25" customHeight="1" thickBot="1">
      <c r="D9" s="38"/>
      <c r="E9" s="53" t="s">
        <v>48</v>
      </c>
      <c r="F9" s="53" t="s">
        <v>50</v>
      </c>
      <c r="G9" s="89" t="s">
        <v>49</v>
      </c>
      <c r="H9" s="91"/>
      <c r="I9" s="53" t="s">
        <v>52</v>
      </c>
      <c r="J9" s="53" t="s">
        <v>12</v>
      </c>
      <c r="K9" s="53" t="s">
        <v>59</v>
      </c>
      <c r="L9" s="19"/>
    </row>
    <row r="10" spans="4:12" ht="15.75" customHeight="1" thickBot="1">
      <c r="D10" s="38"/>
      <c r="E10" s="54" t="s">
        <v>55</v>
      </c>
      <c r="F10" s="54" t="s">
        <v>51</v>
      </c>
      <c r="G10" s="4">
        <v>29</v>
      </c>
      <c r="H10" s="4">
        <v>30</v>
      </c>
      <c r="I10" s="54" t="s">
        <v>53</v>
      </c>
      <c r="J10" s="54" t="s">
        <v>54</v>
      </c>
      <c r="K10" s="54"/>
      <c r="L10" s="19"/>
    </row>
    <row r="11" spans="4:12" ht="15" customHeight="1">
      <c r="D11" s="38"/>
      <c r="E11" s="5" t="s">
        <v>1</v>
      </c>
      <c r="F11" s="32">
        <v>4</v>
      </c>
      <c r="G11" s="81">
        <v>2.57</v>
      </c>
      <c r="H11" s="81">
        <v>2.56</v>
      </c>
      <c r="I11" s="55">
        <f aca="true" t="shared" si="0" ref="I11:I16">(+H11-G11)*100</f>
        <v>-0.9999999999999787</v>
      </c>
      <c r="J11" s="11" t="str">
        <f aca="true" t="shared" si="1" ref="J11:J16">IF(I11&lt;0,"B",IF(I11&gt;0,"C","E"))</f>
        <v>B</v>
      </c>
      <c r="K11" s="77" t="s">
        <v>66</v>
      </c>
      <c r="L11" s="59"/>
    </row>
    <row r="12" spans="4:12" ht="15" customHeight="1">
      <c r="D12" s="38"/>
      <c r="E12" s="3" t="s">
        <v>46</v>
      </c>
      <c r="F12" s="33">
        <v>3.5</v>
      </c>
      <c r="G12" s="66">
        <v>1.53</v>
      </c>
      <c r="H12" s="66">
        <v>1.52</v>
      </c>
      <c r="I12" s="55">
        <f t="shared" si="0"/>
        <v>-1.0000000000000009</v>
      </c>
      <c r="J12" s="11" t="str">
        <f t="shared" si="1"/>
        <v>B</v>
      </c>
      <c r="K12" s="42" t="str">
        <f>IF(H12&gt;F12,"A",IF(H12=F12,"*"," "))</f>
        <v> </v>
      </c>
      <c r="L12" s="59"/>
    </row>
    <row r="13" spans="4:12" ht="15" customHeight="1">
      <c r="D13" s="38"/>
      <c r="E13" s="3" t="s">
        <v>47</v>
      </c>
      <c r="F13" s="33">
        <v>9</v>
      </c>
      <c r="G13" s="66">
        <v>3.3</v>
      </c>
      <c r="H13" s="66">
        <v>3.38</v>
      </c>
      <c r="I13" s="55">
        <f t="shared" si="0"/>
        <v>8.000000000000007</v>
      </c>
      <c r="J13" s="11" t="str">
        <f t="shared" si="1"/>
        <v>C</v>
      </c>
      <c r="K13" s="42" t="str">
        <f>IF(H13&gt;F13,"A",IF(H13=F13,"*"," "))</f>
        <v> </v>
      </c>
      <c r="L13" s="59"/>
    </row>
    <row r="14" spans="4:12" ht="15" customHeight="1">
      <c r="D14" s="38"/>
      <c r="E14" s="3" t="s">
        <v>4</v>
      </c>
      <c r="F14" s="33">
        <v>4.5</v>
      </c>
      <c r="G14" s="66">
        <v>0.68</v>
      </c>
      <c r="H14" s="66">
        <v>0.67</v>
      </c>
      <c r="I14" s="55">
        <f t="shared" si="0"/>
        <v>-1.0000000000000009</v>
      </c>
      <c r="J14" s="11" t="str">
        <f t="shared" si="1"/>
        <v>B</v>
      </c>
      <c r="K14" s="42" t="str">
        <f>IF(H14&gt;F14,"A",IF(H14=F14,"*"," "))</f>
        <v> </v>
      </c>
      <c r="L14" s="59"/>
    </row>
    <row r="15" spans="4:12" ht="15" customHeight="1">
      <c r="D15" s="40"/>
      <c r="E15" s="3" t="s">
        <v>8</v>
      </c>
      <c r="F15" s="33">
        <v>4.7</v>
      </c>
      <c r="G15" s="66">
        <v>0.79</v>
      </c>
      <c r="H15" s="66">
        <v>0.81</v>
      </c>
      <c r="I15" s="55">
        <f t="shared" si="0"/>
        <v>2.0000000000000018</v>
      </c>
      <c r="J15" s="11" t="str">
        <f t="shared" si="1"/>
        <v>C</v>
      </c>
      <c r="K15" s="42"/>
      <c r="L15" s="59"/>
    </row>
    <row r="16" spans="4:12" ht="15" customHeight="1" thickBot="1">
      <c r="D16" s="38"/>
      <c r="E16" s="12" t="s">
        <v>5</v>
      </c>
      <c r="F16" s="12">
        <v>4.7</v>
      </c>
      <c r="G16" s="85">
        <v>3.88</v>
      </c>
      <c r="H16" s="68">
        <v>3.71</v>
      </c>
      <c r="I16" s="86">
        <f t="shared" si="0"/>
        <v>-16.999999999999993</v>
      </c>
      <c r="J16" s="87" t="str">
        <f t="shared" si="1"/>
        <v>B</v>
      </c>
      <c r="K16" s="88"/>
      <c r="L16" s="59"/>
    </row>
    <row r="17" spans="4:12" ht="15" customHeight="1">
      <c r="D17" s="38"/>
      <c r="E17" s="3" t="s">
        <v>7</v>
      </c>
      <c r="F17" s="33" t="s">
        <v>9</v>
      </c>
      <c r="G17" s="39" t="s">
        <v>58</v>
      </c>
      <c r="H17" s="39" t="s">
        <v>58</v>
      </c>
      <c r="I17" s="60" t="s">
        <v>9</v>
      </c>
      <c r="J17" s="60" t="s">
        <v>9</v>
      </c>
      <c r="K17" s="49"/>
      <c r="L17" s="59"/>
    </row>
    <row r="18" spans="4:12" ht="15" customHeight="1" thickBot="1">
      <c r="D18" s="38"/>
      <c r="E18" s="7" t="s">
        <v>6</v>
      </c>
      <c r="F18" s="13">
        <v>4</v>
      </c>
      <c r="G18" s="23">
        <v>0.25</v>
      </c>
      <c r="H18" s="23">
        <v>0.25</v>
      </c>
      <c r="I18" s="65">
        <f>(+H18-G18)*100</f>
        <v>0</v>
      </c>
      <c r="J18" s="65" t="str">
        <f>IF(I18&lt;0,"B",IF(I18&gt;0,"C","E"))</f>
        <v>E</v>
      </c>
      <c r="K18" s="44" t="str">
        <f>IF(H18&gt;F18,"A",IF(H18=F18,"*"," "))</f>
        <v> </v>
      </c>
      <c r="L18" s="61"/>
    </row>
    <row r="19" ht="9.75" customHeight="1"/>
    <row r="20" spans="7:8" ht="9.75" customHeight="1">
      <c r="G20" s="43" t="s">
        <v>60</v>
      </c>
      <c r="H20" s="17" t="s">
        <v>62</v>
      </c>
    </row>
    <row r="21" spans="5:7" ht="12.75">
      <c r="E21" s="10" t="s">
        <v>10</v>
      </c>
      <c r="G21" s="10" t="s">
        <v>13</v>
      </c>
    </row>
    <row r="22" spans="5:7" ht="12.75">
      <c r="E22" s="10" t="s">
        <v>11</v>
      </c>
      <c r="G22" s="10" t="s">
        <v>14</v>
      </c>
    </row>
    <row r="23" ht="12.75">
      <c r="E23" s="10" t="s">
        <v>15</v>
      </c>
    </row>
    <row r="24" ht="12.75">
      <c r="E24" s="10" t="s">
        <v>16</v>
      </c>
    </row>
    <row r="25" ht="12.75">
      <c r="E25" s="10" t="s">
        <v>57</v>
      </c>
    </row>
    <row r="26" spans="5:6" ht="7.5" customHeight="1">
      <c r="E26" s="41" t="s">
        <v>32</v>
      </c>
      <c r="F26" s="62" t="s">
        <v>45</v>
      </c>
    </row>
    <row r="27" spans="5:6" ht="7.5" customHeight="1">
      <c r="E27" s="28" t="s">
        <v>32</v>
      </c>
      <c r="F27" s="62" t="s">
        <v>31</v>
      </c>
    </row>
    <row r="28" spans="5:6" ht="7.5" customHeight="1">
      <c r="E28" s="29" t="s">
        <v>32</v>
      </c>
      <c r="F28" s="62" t="s">
        <v>44</v>
      </c>
    </row>
    <row r="29" spans="5:6" ht="7.5" customHeight="1">
      <c r="E29" s="30" t="s">
        <v>32</v>
      </c>
      <c r="F29" s="62" t="s">
        <v>43</v>
      </c>
    </row>
    <row r="30" spans="5:12" s="78" customFormat="1" ht="16.5" customHeight="1">
      <c r="E30" s="79" t="s">
        <v>66</v>
      </c>
      <c r="F30" s="92" t="s">
        <v>67</v>
      </c>
      <c r="G30" s="93"/>
      <c r="H30" s="93"/>
      <c r="I30" s="93"/>
      <c r="L30" s="80"/>
    </row>
    <row r="31" spans="5:8" ht="13.5">
      <c r="E31" s="50" t="s">
        <v>25</v>
      </c>
      <c r="H31" s="51"/>
    </row>
    <row r="32" spans="5:9" ht="12.75">
      <c r="E32" s="50" t="s">
        <v>24</v>
      </c>
      <c r="F32" s="63" t="s">
        <v>63</v>
      </c>
      <c r="G32" s="14"/>
      <c r="I32" s="52"/>
    </row>
    <row r="33" spans="5:6" ht="17.25">
      <c r="E33" s="38"/>
      <c r="F33" s="17"/>
    </row>
    <row r="34" spans="5:6" ht="17.25">
      <c r="E34" s="38"/>
      <c r="F34" s="17"/>
    </row>
    <row r="35" spans="5:10" ht="13.5">
      <c r="E35" s="51" t="s">
        <v>61</v>
      </c>
      <c r="I35" s="52" t="s">
        <v>64</v>
      </c>
      <c r="J35" t="s">
        <v>65</v>
      </c>
    </row>
    <row r="38" spans="6:12" ht="12.75">
      <c r="F38" s="9"/>
      <c r="L38"/>
    </row>
    <row r="39" spans="6:12" ht="12.75">
      <c r="F39" s="9"/>
      <c r="L39"/>
    </row>
    <row r="40" spans="6:12" ht="12.75">
      <c r="F40" s="9"/>
      <c r="L40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</sheetData>
  <sheetProtection/>
  <mergeCells count="8">
    <mergeCell ref="F30:I30"/>
    <mergeCell ref="G9:H9"/>
    <mergeCell ref="D2:K2"/>
    <mergeCell ref="D3:K3"/>
    <mergeCell ref="D4:K4"/>
    <mergeCell ref="D5:K5"/>
    <mergeCell ref="D6:K6"/>
    <mergeCell ref="D7:K7"/>
  </mergeCells>
  <hyperlinks>
    <hyperlink ref="F32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2013-07-01T12:21:40Z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