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72" windowWidth="15456" windowHeight="4776" tabRatio="776" activeTab="0"/>
  </bookViews>
  <sheets>
    <sheet name="Marz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<sst xmlns="http://schemas.openxmlformats.org/spreadsheetml/2006/main" count="114" uniqueCount="64">
  <si>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</si>
  <si>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</si>
  <si>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</si>
  <si>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</si>
  <si>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</si>
  <si>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</si>
  <si>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</si>
  <si>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</si>
  <si>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</si>
  <si>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</si>
  <si>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</si>
  <si>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</si>
  <si>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</si>
  <si>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</si>
  <si>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</si>
  <si>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</si>
  <si>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</si>
  <si>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</si>
  <si>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</si>
  <si>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</si>
  <si>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</si>
  <si>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</si>
  <si>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</si>
  <si>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</si>
  <si>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</si>
  <si>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</si>
  <si>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</si>
  <si>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</si>
  <si>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</si>
  <si>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</si>
  <si>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</si>
  <si>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</si>
  <si>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</si>
  <si>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</si>
  <si>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</si>
  <si>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</si>
  <si>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</si>
  <si>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</si>
  <si>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</si>
  <si>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</si>
  <si>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</si>
  <si>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</si>
  <si>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</si>
  <si>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</si>
  <si>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</si>
  <si>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</si>
  <si>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</si>
  <si>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</si>
  <si>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</si>
  <si>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</si>
  <si>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</si>
  <si>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</si>
  <si>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</si>
  <si>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</si>
  <si>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</si>
  <si>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</si>
  <si>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</si>
  <si>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</si>
  <si>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</si>
  <si>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</si>
  <si>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Nivel Actual Supera Nivel de Alerta Técnica</t>
  </si>
  <si>
    <t>dgste@santafe.gov.ar o dgste2010@gmail.com</t>
  </si>
  <si>
    <t>Nivel Actual Supera Nivel de Alerta a la Población</t>
  </si>
  <si>
    <t>MARZO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</si>
</sst>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7.5"/>
      <color indexed="8"/>
      <name val="Arial"/>
      <family val="0"/>
    </font>
    <font>
      <b/>
      <sz val="9.5"/>
      <color indexed="8"/>
      <name val="Arial"/>
      <family val="0"/>
    </font>
    <font>
      <b/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  <font>
      <b/>
      <sz val="2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" fontId="7" fillId="24" borderId="13" xfId="0" applyNumberFormat="1" applyFont="1" applyFill="1" applyBorder="1" applyAlignment="1">
      <alignment horizontal="center"/>
    </xf>
    <xf numFmtId="2" fontId="17" fillId="7" borderId="12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1" fontId="8" fillId="24" borderId="13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2" fontId="25" fillId="7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325"/>
          <c:w val="0.90725"/>
          <c:h val="0.88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Marzo!$F$4:$AF$4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Marzo!$F$9:$AF$9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Marzo!$F$10:$AF$10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Marzo!$F$13:$AF$13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Marzo!$F$4:$AG$4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Marzo!$F$14:$AG$14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60079661"/>
        <c:axId val="3846038"/>
      </c:scatterChart>
      <c:valAx>
        <c:axId val="600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crossBetween val="midCat"/>
        <c:dispUnits/>
      </c:valAx>
      <c:valAx>
        <c:axId val="384603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015"/>
          <c:y val="0.95475"/>
          <c:w val="0.351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56"/>
          <c:w val="0.91425"/>
          <c:h val="0.892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Marzo!$F$7:$AF$7</c:f>
              <c:numCache>
                <c:ptCount val="27"/>
                <c:pt idx="0">
                  <c:v>4.64</c:v>
                </c:pt>
                <c:pt idx="1">
                  <c:v>5.59</c:v>
                </c:pt>
                <c:pt idx="2">
                  <c:v>6.4</c:v>
                </c:pt>
                <c:pt idx="3">
                  <c:v>6.58</c:v>
                </c:pt>
                <c:pt idx="4">
                  <c:v>7.12</c:v>
                </c:pt>
                <c:pt idx="5">
                  <c:v>6.8</c:v>
                </c:pt>
                <c:pt idx="6">
                  <c:v>6.42</c:v>
                </c:pt>
                <c:pt idx="7">
                  <c:v>6.01</c:v>
                </c:pt>
                <c:pt idx="8">
                  <c:v>5.5</c:v>
                </c:pt>
                <c:pt idx="9">
                  <c:v>5.1</c:v>
                </c:pt>
                <c:pt idx="10">
                  <c:v>4.65</c:v>
                </c:pt>
                <c:pt idx="11">
                  <c:v>4.56</c:v>
                </c:pt>
                <c:pt idx="12">
                  <c:v>4.39</c:v>
                </c:pt>
                <c:pt idx="13">
                  <c:v>4.35</c:v>
                </c:pt>
                <c:pt idx="14">
                  <c:v>4.21</c:v>
                </c:pt>
                <c:pt idx="15">
                  <c:v>4.18</c:v>
                </c:pt>
                <c:pt idx="16">
                  <c:v>4.48</c:v>
                </c:pt>
                <c:pt idx="17">
                  <c:v>4.59</c:v>
                </c:pt>
                <c:pt idx="18">
                  <c:v>4.68</c:v>
                </c:pt>
                <c:pt idx="19">
                  <c:v>4.6</c:v>
                </c:pt>
                <c:pt idx="20">
                  <c:v>5.07</c:v>
                </c:pt>
                <c:pt idx="21">
                  <c:v>5.08</c:v>
                </c:pt>
                <c:pt idx="22">
                  <c:v>5.04</c:v>
                </c:pt>
                <c:pt idx="23">
                  <c:v>4.89</c:v>
                </c:pt>
                <c:pt idx="24">
                  <c:v>4.7</c:v>
                </c:pt>
                <c:pt idx="25">
                  <c:v>4.65</c:v>
                </c:pt>
                <c:pt idx="26">
                  <c:v>4.6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Marzo!$F$8:$AF$8</c:f>
              <c:numCache>
                <c:ptCount val="27"/>
                <c:pt idx="14">
                  <c:v>1.32</c:v>
                </c:pt>
                <c:pt idx="15">
                  <c:v>1.09</c:v>
                </c:pt>
                <c:pt idx="16">
                  <c:v>1.09</c:v>
                </c:pt>
                <c:pt idx="17">
                  <c:v>1.13</c:v>
                </c:pt>
                <c:pt idx="18">
                  <c:v>1.14</c:v>
                </c:pt>
                <c:pt idx="19">
                  <c:v>1.15</c:v>
                </c:pt>
                <c:pt idx="20">
                  <c:v>1.19</c:v>
                </c:pt>
                <c:pt idx="21">
                  <c:v>1.24</c:v>
                </c:pt>
                <c:pt idx="22">
                  <c:v>1.28</c:v>
                </c:pt>
                <c:pt idx="23">
                  <c:v>1.29</c:v>
                </c:pt>
                <c:pt idx="25">
                  <c:v>1.06</c:v>
                </c:pt>
                <c:pt idx="26">
                  <c:v>1.04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Marzo!$F$12:$AF$12</c:f>
              <c:numCache>
                <c:ptCount val="27"/>
                <c:pt idx="0">
                  <c:v>0.26</c:v>
                </c:pt>
                <c:pt idx="1">
                  <c:v>0.54</c:v>
                </c:pt>
                <c:pt idx="2">
                  <c:v>0.66</c:v>
                </c:pt>
                <c:pt idx="3">
                  <c:v>0.7</c:v>
                </c:pt>
                <c:pt idx="4">
                  <c:v>0.7</c:v>
                </c:pt>
                <c:pt idx="5">
                  <c:v>0.45</c:v>
                </c:pt>
                <c:pt idx="6">
                  <c:v>0.36</c:v>
                </c:pt>
                <c:pt idx="7">
                  <c:v>0.31</c:v>
                </c:pt>
                <c:pt idx="8">
                  <c:v>0.28</c:v>
                </c:pt>
                <c:pt idx="9">
                  <c:v>0.29</c:v>
                </c:pt>
                <c:pt idx="10">
                  <c:v>0.28</c:v>
                </c:pt>
                <c:pt idx="11">
                  <c:v>0.82</c:v>
                </c:pt>
                <c:pt idx="12">
                  <c:v>0.54</c:v>
                </c:pt>
                <c:pt idx="13">
                  <c:v>0.37</c:v>
                </c:pt>
                <c:pt idx="14">
                  <c:v>0.31</c:v>
                </c:pt>
                <c:pt idx="15">
                  <c:v>0.33</c:v>
                </c:pt>
                <c:pt idx="16">
                  <c:v>0.28</c:v>
                </c:pt>
                <c:pt idx="17">
                  <c:v>0.26</c:v>
                </c:pt>
                <c:pt idx="18">
                  <c:v>0.25</c:v>
                </c:pt>
                <c:pt idx="19">
                  <c:v>0.31</c:v>
                </c:pt>
                <c:pt idx="20">
                  <c:v>0.38</c:v>
                </c:pt>
                <c:pt idx="21">
                  <c:v>0.31</c:v>
                </c:pt>
                <c:pt idx="22">
                  <c:v>0.27</c:v>
                </c:pt>
                <c:pt idx="23">
                  <c:v>0.25</c:v>
                </c:pt>
                <c:pt idx="24">
                  <c:v>0.25</c:v>
                </c:pt>
                <c:pt idx="25">
                  <c:v>0.24</c:v>
                </c:pt>
                <c:pt idx="26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Marzo!$F$9:$AG$9</c:f>
              <c:numCache>
                <c:ptCount val="28"/>
                <c:pt idx="0">
                  <c:v>0.87</c:v>
                </c:pt>
                <c:pt idx="1">
                  <c:v>1.01</c:v>
                </c:pt>
                <c:pt idx="2">
                  <c:v>1.16</c:v>
                </c:pt>
                <c:pt idx="3">
                  <c:v>1.24</c:v>
                </c:pt>
                <c:pt idx="4">
                  <c:v>1.51</c:v>
                </c:pt>
                <c:pt idx="5">
                  <c:v>1.86</c:v>
                </c:pt>
                <c:pt idx="6">
                  <c:v>1.95</c:v>
                </c:pt>
                <c:pt idx="7">
                  <c:v>1.92</c:v>
                </c:pt>
                <c:pt idx="8">
                  <c:v>1.74</c:v>
                </c:pt>
                <c:pt idx="9">
                  <c:v>1.61</c:v>
                </c:pt>
                <c:pt idx="10">
                  <c:v>1.35</c:v>
                </c:pt>
                <c:pt idx="11">
                  <c:v>1.24</c:v>
                </c:pt>
                <c:pt idx="12">
                  <c:v>1.28</c:v>
                </c:pt>
                <c:pt idx="13">
                  <c:v>1.23</c:v>
                </c:pt>
                <c:pt idx="14">
                  <c:v>0.99</c:v>
                </c:pt>
                <c:pt idx="15">
                  <c:v>0.91</c:v>
                </c:pt>
                <c:pt idx="16">
                  <c:v>0.9</c:v>
                </c:pt>
                <c:pt idx="17">
                  <c:v>0.89</c:v>
                </c:pt>
                <c:pt idx="18">
                  <c:v>0.89</c:v>
                </c:pt>
                <c:pt idx="19">
                  <c:v>0.94</c:v>
                </c:pt>
                <c:pt idx="20">
                  <c:v>1.02</c:v>
                </c:pt>
                <c:pt idx="21">
                  <c:v>1.11</c:v>
                </c:pt>
                <c:pt idx="22">
                  <c:v>1.1</c:v>
                </c:pt>
                <c:pt idx="23">
                  <c:v>1.11</c:v>
                </c:pt>
                <c:pt idx="24">
                  <c:v>1.13</c:v>
                </c:pt>
                <c:pt idx="25">
                  <c:v>1.12</c:v>
                </c:pt>
                <c:pt idx="26">
                  <c:v>1.09</c:v>
                </c:pt>
                <c:pt idx="27">
                  <c:v>1.05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Marzo!$B$6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Marzo!$F$4:$AG$4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Marzo!$F$6:$O$6</c:f>
              <c:numCache>
                <c:ptCount val="10"/>
                <c:pt idx="0">
                  <c:v>1.9</c:v>
                </c:pt>
                <c:pt idx="1">
                  <c:v>1.91</c:v>
                </c:pt>
                <c:pt idx="2">
                  <c:v>1.85</c:v>
                </c:pt>
                <c:pt idx="3">
                  <c:v>1.84</c:v>
                </c:pt>
                <c:pt idx="4">
                  <c:v>1.85</c:v>
                </c:pt>
                <c:pt idx="5">
                  <c:v>1.85</c:v>
                </c:pt>
                <c:pt idx="6">
                  <c:v>1.82</c:v>
                </c:pt>
                <c:pt idx="7">
                  <c:v>1.78</c:v>
                </c:pt>
                <c:pt idx="8">
                  <c:v>1.77</c:v>
                </c:pt>
                <c:pt idx="9">
                  <c:v>1.77</c:v>
                </c:pt>
              </c:numCache>
            </c:numRef>
          </c:yVal>
          <c:smooth val="1"/>
        </c:ser>
        <c:axId val="34614343"/>
        <c:axId val="43093632"/>
      </c:scatterChart>
      <c:valAx>
        <c:axId val="3461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crossBetween val="midCat"/>
        <c:dispUnits/>
      </c:valAx>
      <c:valAx>
        <c:axId val="43093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4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9585"/>
          <c:w val="0.551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9225"/>
          <c:w val="0.68575"/>
          <c:h val="0.831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Marzo!$F$7:$AF$7</c:f>
              <c:numCache>
                <c:ptCount val="27"/>
                <c:pt idx="0">
                  <c:v>4.64</c:v>
                </c:pt>
                <c:pt idx="1">
                  <c:v>5.59</c:v>
                </c:pt>
                <c:pt idx="2">
                  <c:v>6.4</c:v>
                </c:pt>
                <c:pt idx="3">
                  <c:v>6.58</c:v>
                </c:pt>
                <c:pt idx="4">
                  <c:v>7.12</c:v>
                </c:pt>
                <c:pt idx="5">
                  <c:v>6.8</c:v>
                </c:pt>
                <c:pt idx="6">
                  <c:v>6.42</c:v>
                </c:pt>
                <c:pt idx="7">
                  <c:v>6.01</c:v>
                </c:pt>
                <c:pt idx="8">
                  <c:v>5.5</c:v>
                </c:pt>
                <c:pt idx="9">
                  <c:v>5.1</c:v>
                </c:pt>
                <c:pt idx="10">
                  <c:v>4.65</c:v>
                </c:pt>
                <c:pt idx="11">
                  <c:v>4.56</c:v>
                </c:pt>
                <c:pt idx="12">
                  <c:v>4.39</c:v>
                </c:pt>
                <c:pt idx="13">
                  <c:v>4.35</c:v>
                </c:pt>
                <c:pt idx="14">
                  <c:v>4.21</c:v>
                </c:pt>
                <c:pt idx="15">
                  <c:v>4.18</c:v>
                </c:pt>
                <c:pt idx="16">
                  <c:v>4.48</c:v>
                </c:pt>
                <c:pt idx="17">
                  <c:v>4.59</c:v>
                </c:pt>
                <c:pt idx="18">
                  <c:v>4.68</c:v>
                </c:pt>
                <c:pt idx="19">
                  <c:v>4.6</c:v>
                </c:pt>
                <c:pt idx="20">
                  <c:v>5.07</c:v>
                </c:pt>
                <c:pt idx="21">
                  <c:v>5.08</c:v>
                </c:pt>
                <c:pt idx="22">
                  <c:v>5.04</c:v>
                </c:pt>
                <c:pt idx="23">
                  <c:v>4.89</c:v>
                </c:pt>
                <c:pt idx="24">
                  <c:v>4.7</c:v>
                </c:pt>
                <c:pt idx="25">
                  <c:v>4.65</c:v>
                </c:pt>
                <c:pt idx="26">
                  <c:v>4.6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Marzo!$F$8:$AF$8</c:f>
              <c:numCache>
                <c:ptCount val="27"/>
                <c:pt idx="14">
                  <c:v>1.32</c:v>
                </c:pt>
                <c:pt idx="15">
                  <c:v>1.09</c:v>
                </c:pt>
                <c:pt idx="16">
                  <c:v>1.09</c:v>
                </c:pt>
                <c:pt idx="17">
                  <c:v>1.13</c:v>
                </c:pt>
                <c:pt idx="18">
                  <c:v>1.14</c:v>
                </c:pt>
                <c:pt idx="19">
                  <c:v>1.15</c:v>
                </c:pt>
                <c:pt idx="20">
                  <c:v>1.19</c:v>
                </c:pt>
                <c:pt idx="21">
                  <c:v>1.24</c:v>
                </c:pt>
                <c:pt idx="22">
                  <c:v>1.28</c:v>
                </c:pt>
                <c:pt idx="23">
                  <c:v>1.29</c:v>
                </c:pt>
                <c:pt idx="25">
                  <c:v>1.06</c:v>
                </c:pt>
                <c:pt idx="26">
                  <c:v>1.04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Marzo!$F$4:$AF$4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Marzo!$F$12:$AF$12</c:f>
              <c:numCache>
                <c:ptCount val="27"/>
                <c:pt idx="0">
                  <c:v>0.26</c:v>
                </c:pt>
                <c:pt idx="1">
                  <c:v>0.54</c:v>
                </c:pt>
                <c:pt idx="2">
                  <c:v>0.66</c:v>
                </c:pt>
                <c:pt idx="3">
                  <c:v>0.7</c:v>
                </c:pt>
                <c:pt idx="4">
                  <c:v>0.7</c:v>
                </c:pt>
                <c:pt idx="5">
                  <c:v>0.45</c:v>
                </c:pt>
                <c:pt idx="6">
                  <c:v>0.36</c:v>
                </c:pt>
                <c:pt idx="7">
                  <c:v>0.31</c:v>
                </c:pt>
                <c:pt idx="8">
                  <c:v>0.28</c:v>
                </c:pt>
                <c:pt idx="9">
                  <c:v>0.29</c:v>
                </c:pt>
                <c:pt idx="10">
                  <c:v>0.28</c:v>
                </c:pt>
                <c:pt idx="11">
                  <c:v>0.82</c:v>
                </c:pt>
                <c:pt idx="12">
                  <c:v>0.54</c:v>
                </c:pt>
                <c:pt idx="13">
                  <c:v>0.37</c:v>
                </c:pt>
                <c:pt idx="14">
                  <c:v>0.31</c:v>
                </c:pt>
                <c:pt idx="15">
                  <c:v>0.33</c:v>
                </c:pt>
                <c:pt idx="16">
                  <c:v>0.28</c:v>
                </c:pt>
                <c:pt idx="17">
                  <c:v>0.26</c:v>
                </c:pt>
                <c:pt idx="18">
                  <c:v>0.25</c:v>
                </c:pt>
                <c:pt idx="19">
                  <c:v>0.31</c:v>
                </c:pt>
                <c:pt idx="20">
                  <c:v>0.38</c:v>
                </c:pt>
                <c:pt idx="21">
                  <c:v>0.31</c:v>
                </c:pt>
                <c:pt idx="22">
                  <c:v>0.27</c:v>
                </c:pt>
                <c:pt idx="23">
                  <c:v>0.25</c:v>
                </c:pt>
                <c:pt idx="24">
                  <c:v>0.25</c:v>
                </c:pt>
                <c:pt idx="25">
                  <c:v>0.24</c:v>
                </c:pt>
                <c:pt idx="26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Marzo!$F$9:$AF$9</c:f>
              <c:numCache>
                <c:ptCount val="27"/>
                <c:pt idx="0">
                  <c:v>0.87</c:v>
                </c:pt>
                <c:pt idx="1">
                  <c:v>1.01</c:v>
                </c:pt>
                <c:pt idx="2">
                  <c:v>1.16</c:v>
                </c:pt>
                <c:pt idx="3">
                  <c:v>1.24</c:v>
                </c:pt>
                <c:pt idx="4">
                  <c:v>1.51</c:v>
                </c:pt>
                <c:pt idx="5">
                  <c:v>1.86</c:v>
                </c:pt>
                <c:pt idx="6">
                  <c:v>1.95</c:v>
                </c:pt>
                <c:pt idx="7">
                  <c:v>1.92</c:v>
                </c:pt>
                <c:pt idx="8">
                  <c:v>1.74</c:v>
                </c:pt>
                <c:pt idx="9">
                  <c:v>1.61</c:v>
                </c:pt>
                <c:pt idx="10">
                  <c:v>1.35</c:v>
                </c:pt>
                <c:pt idx="11">
                  <c:v>1.24</c:v>
                </c:pt>
                <c:pt idx="12">
                  <c:v>1.28</c:v>
                </c:pt>
                <c:pt idx="13">
                  <c:v>1.23</c:v>
                </c:pt>
                <c:pt idx="14">
                  <c:v>0.99</c:v>
                </c:pt>
                <c:pt idx="15">
                  <c:v>0.91</c:v>
                </c:pt>
                <c:pt idx="16">
                  <c:v>0.9</c:v>
                </c:pt>
                <c:pt idx="17">
                  <c:v>0.89</c:v>
                </c:pt>
                <c:pt idx="18">
                  <c:v>0.89</c:v>
                </c:pt>
                <c:pt idx="19">
                  <c:v>0.94</c:v>
                </c:pt>
                <c:pt idx="20">
                  <c:v>1.02</c:v>
                </c:pt>
                <c:pt idx="21">
                  <c:v>1.11</c:v>
                </c:pt>
                <c:pt idx="22">
                  <c:v>1.1</c:v>
                </c:pt>
                <c:pt idx="23">
                  <c:v>1.11</c:v>
                </c:pt>
                <c:pt idx="24">
                  <c:v>1.13</c:v>
                </c:pt>
                <c:pt idx="25">
                  <c:v>1.12</c:v>
                </c:pt>
                <c:pt idx="26">
                  <c:v>1.09</c:v>
                </c:pt>
              </c:numCache>
            </c:numRef>
          </c:yVal>
          <c:smooth val="1"/>
        </c:ser>
        <c:axId val="52298369"/>
        <c:axId val="923274"/>
      </c:scatterChart>
      <c:valAx>
        <c:axId val="52298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crossBetween val="midCat"/>
        <c:dispUnits/>
      </c:valAx>
      <c:valAx>
        <c:axId val="92327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6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Gráfico 4"/>
        <xdr:cNvGraphicFramePr/>
      </xdr:nvGraphicFramePr>
      <xdr:xfrm>
        <a:off x="3038475" y="16954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27</xdr:row>
      <xdr:rowOff>85725</xdr:rowOff>
    </xdr:from>
    <xdr:to>
      <xdr:col>9</xdr:col>
      <xdr:colOff>114300</xdr:colOff>
      <xdr:row>32</xdr:row>
      <xdr:rowOff>47625</xdr:rowOff>
    </xdr:to>
    <xdr:pic>
      <xdr:nvPicPr>
        <xdr:cNvPr id="3" name="Imagen 6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5297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A1">
      <pane xSplit="2" topLeftCell="AD1" activePane="topRight" state="frozen"/>
      <selection pane="topLeft" activeCell="A1" sqref="A1"/>
      <selection pane="topRight"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6" customWidth="1"/>
    <col min="9" max="11" width="5.28125" style="16" customWidth="1"/>
    <col min="12" max="12" width="5.00390625" style="16" customWidth="1"/>
    <col min="13" max="22" width="5.28125" style="16" customWidth="1"/>
    <col min="23" max="23" width="4.7109375" style="16" customWidth="1"/>
    <col min="24" max="31" width="5.7109375" style="0" customWidth="1"/>
    <col min="32" max="33" width="5.28125" style="0" bestFit="1" customWidth="1"/>
    <col min="34" max="36" width="5.2812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63</v>
      </c>
      <c r="C3" s="2"/>
      <c r="D3" s="2"/>
      <c r="E3" s="2"/>
    </row>
    <row r="4" spans="2:44" ht="15" customHeight="1" thickBot="1">
      <c r="B4" s="4" t="s">
        <v>0</v>
      </c>
      <c r="C4" s="82" t="s">
        <v>32</v>
      </c>
      <c r="D4" s="83"/>
      <c r="E4" s="8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26</v>
      </c>
      <c r="AM4" s="8" t="s">
        <v>25</v>
      </c>
      <c r="AN4" s="8" t="s">
        <v>27</v>
      </c>
      <c r="AP4" s="19" t="s">
        <v>29</v>
      </c>
      <c r="AQ4" s="19" t="s">
        <v>25</v>
      </c>
      <c r="AR4" s="19" t="s">
        <v>28</v>
      </c>
    </row>
    <row r="5" spans="2:40" ht="15" customHeight="1">
      <c r="B5" s="5" t="s">
        <v>1</v>
      </c>
      <c r="C5" s="20">
        <v>4</v>
      </c>
      <c r="D5" s="25"/>
      <c r="E5" s="25"/>
      <c r="F5" s="75">
        <v>2.94</v>
      </c>
      <c r="G5" s="75">
        <v>2.96</v>
      </c>
      <c r="H5" s="75">
        <v>2.93</v>
      </c>
      <c r="I5" s="75">
        <v>2.9</v>
      </c>
      <c r="J5" s="75">
        <v>2.86</v>
      </c>
      <c r="K5" s="75">
        <v>2.78</v>
      </c>
      <c r="L5" s="75">
        <v>2.92</v>
      </c>
      <c r="M5" s="75">
        <v>2.95</v>
      </c>
      <c r="N5" s="75">
        <v>3.06</v>
      </c>
      <c r="O5" s="75">
        <v>3.04</v>
      </c>
      <c r="P5" s="75">
        <v>3.1</v>
      </c>
      <c r="Q5" s="75">
        <v>3.21</v>
      </c>
      <c r="R5" s="75">
        <v>3.14</v>
      </c>
      <c r="S5" s="75">
        <v>3.08</v>
      </c>
      <c r="T5" s="75">
        <v>3.05</v>
      </c>
      <c r="U5" s="75">
        <v>3.03</v>
      </c>
      <c r="V5" s="75">
        <v>3.03</v>
      </c>
      <c r="W5" s="75">
        <v>3.04</v>
      </c>
      <c r="X5" s="66">
        <v>3.07</v>
      </c>
      <c r="Y5" s="66">
        <v>3.1</v>
      </c>
      <c r="Z5" s="66">
        <v>3.11</v>
      </c>
      <c r="AA5" s="66">
        <v>3.05</v>
      </c>
      <c r="AB5" s="66">
        <v>3.14</v>
      </c>
      <c r="AC5" s="66">
        <v>3.18</v>
      </c>
      <c r="AD5" s="66">
        <v>3.19</v>
      </c>
      <c r="AE5" s="66">
        <v>3.29</v>
      </c>
      <c r="AF5" s="66">
        <v>3.28</v>
      </c>
      <c r="AG5" s="66">
        <v>3.26</v>
      </c>
      <c r="AH5" s="66">
        <v>3.29</v>
      </c>
      <c r="AI5" s="66">
        <v>3.31</v>
      </c>
      <c r="AJ5" s="66">
        <v>3.33</v>
      </c>
      <c r="AL5" s="18">
        <f>MIN(F5:AJ5)</f>
        <v>2.78</v>
      </c>
      <c r="AM5" s="18">
        <f>AVERAGE(F5:AJ5)</f>
        <v>3.0845161290322585</v>
      </c>
      <c r="AN5" s="18">
        <f>MAX(H5:AG5)</f>
        <v>3.29</v>
      </c>
    </row>
    <row r="6" spans="2:40" ht="15" customHeight="1">
      <c r="B6" s="3" t="s">
        <v>2</v>
      </c>
      <c r="C6" s="21">
        <v>3.5</v>
      </c>
      <c r="D6" s="21"/>
      <c r="E6" s="21"/>
      <c r="F6" s="66">
        <v>1.9</v>
      </c>
      <c r="G6" s="66">
        <v>1.91</v>
      </c>
      <c r="H6" s="66">
        <v>1.85</v>
      </c>
      <c r="I6" s="66">
        <v>1.84</v>
      </c>
      <c r="J6" s="66">
        <v>1.85</v>
      </c>
      <c r="K6" s="66">
        <v>1.85</v>
      </c>
      <c r="L6" s="66">
        <v>1.82</v>
      </c>
      <c r="M6" s="66">
        <v>1.78</v>
      </c>
      <c r="N6" s="66">
        <v>1.77</v>
      </c>
      <c r="O6" s="66">
        <v>1.77</v>
      </c>
      <c r="P6" s="66">
        <v>1.89</v>
      </c>
      <c r="Q6" s="66">
        <v>1.99</v>
      </c>
      <c r="R6" s="66">
        <v>2.06</v>
      </c>
      <c r="S6" s="66">
        <v>2.09</v>
      </c>
      <c r="T6" s="66">
        <v>2.07</v>
      </c>
      <c r="U6" s="66">
        <v>2.05</v>
      </c>
      <c r="V6" s="66">
        <v>2.05</v>
      </c>
      <c r="W6" s="66">
        <v>2.01</v>
      </c>
      <c r="X6" s="66">
        <v>2</v>
      </c>
      <c r="Y6" s="66">
        <v>1.96</v>
      </c>
      <c r="Z6" s="66">
        <v>1.96</v>
      </c>
      <c r="AA6" s="66">
        <v>1.95</v>
      </c>
      <c r="AB6" s="66">
        <v>1.93</v>
      </c>
      <c r="AC6" s="66">
        <v>1.89</v>
      </c>
      <c r="AD6" s="66">
        <v>1.87</v>
      </c>
      <c r="AE6" s="66">
        <v>1.83</v>
      </c>
      <c r="AF6" s="66">
        <v>1.81</v>
      </c>
      <c r="AG6" s="66">
        <v>1.81</v>
      </c>
      <c r="AH6" s="66">
        <v>1.79</v>
      </c>
      <c r="AI6" s="66">
        <v>1.77</v>
      </c>
      <c r="AJ6" s="66">
        <v>1.77</v>
      </c>
      <c r="AL6" s="16"/>
      <c r="AM6" s="18"/>
      <c r="AN6" s="16"/>
    </row>
    <row r="7" spans="2:40" ht="15" customHeight="1">
      <c r="B7" s="3" t="s">
        <v>3</v>
      </c>
      <c r="C7" s="21">
        <v>7</v>
      </c>
      <c r="D7" s="21"/>
      <c r="E7" s="21"/>
      <c r="F7" s="66">
        <v>4.64</v>
      </c>
      <c r="G7" s="66">
        <v>5.59</v>
      </c>
      <c r="H7" s="66">
        <v>6.4</v>
      </c>
      <c r="I7" s="66">
        <v>6.58</v>
      </c>
      <c r="J7" s="66">
        <v>7.12</v>
      </c>
      <c r="K7" s="66">
        <v>6.8</v>
      </c>
      <c r="L7" s="66">
        <v>6.42</v>
      </c>
      <c r="M7" s="66">
        <v>6.01</v>
      </c>
      <c r="N7" s="66">
        <v>5.5</v>
      </c>
      <c r="O7" s="66">
        <v>5.1</v>
      </c>
      <c r="P7" s="66">
        <v>4.65</v>
      </c>
      <c r="Q7" s="66">
        <v>4.56</v>
      </c>
      <c r="R7" s="66">
        <v>4.39</v>
      </c>
      <c r="S7" s="66">
        <v>4.35</v>
      </c>
      <c r="T7" s="66">
        <v>4.21</v>
      </c>
      <c r="U7" s="66">
        <v>4.18</v>
      </c>
      <c r="V7" s="66">
        <v>4.48</v>
      </c>
      <c r="W7" s="66">
        <v>4.59</v>
      </c>
      <c r="X7" s="66">
        <v>4.68</v>
      </c>
      <c r="Y7" s="66">
        <v>4.6</v>
      </c>
      <c r="Z7" s="66">
        <v>5.07</v>
      </c>
      <c r="AA7" s="66">
        <v>5.08</v>
      </c>
      <c r="AB7" s="66">
        <v>5.04</v>
      </c>
      <c r="AC7" s="66">
        <v>4.89</v>
      </c>
      <c r="AD7" s="66">
        <v>4.7</v>
      </c>
      <c r="AE7" s="66">
        <v>4.65</v>
      </c>
      <c r="AF7" s="66">
        <v>4.6</v>
      </c>
      <c r="AG7" s="66">
        <v>4.4</v>
      </c>
      <c r="AH7" s="66">
        <v>4.45</v>
      </c>
      <c r="AI7" s="66">
        <v>4.43</v>
      </c>
      <c r="AJ7" s="66">
        <v>4.31</v>
      </c>
      <c r="AL7" s="18">
        <f>MIN(F7:AJ7)</f>
        <v>4.18</v>
      </c>
      <c r="AM7" s="18">
        <f>AVERAGE(F7:AJ7)</f>
        <v>5.04741935483871</v>
      </c>
      <c r="AN7" s="18">
        <f>MAX(H7:AG7)</f>
        <v>7.12</v>
      </c>
    </row>
    <row r="8" spans="2:40" ht="14.25" customHeight="1">
      <c r="B8" s="3" t="s">
        <v>4</v>
      </c>
      <c r="C8" s="21">
        <v>4.5</v>
      </c>
      <c r="D8" s="21"/>
      <c r="E8" s="21"/>
      <c r="F8" s="71"/>
      <c r="G8" s="71"/>
      <c r="H8" s="71"/>
      <c r="I8" s="71"/>
      <c r="J8" s="71"/>
      <c r="K8" s="69"/>
      <c r="L8" s="71"/>
      <c r="M8" s="71"/>
      <c r="N8" s="68"/>
      <c r="O8" s="68"/>
      <c r="P8" s="69"/>
      <c r="Q8" s="38"/>
      <c r="R8" s="38"/>
      <c r="S8" s="69"/>
      <c r="T8" s="66">
        <v>1.32</v>
      </c>
      <c r="U8" s="66">
        <v>1.09</v>
      </c>
      <c r="V8" s="66">
        <v>1.09</v>
      </c>
      <c r="W8" s="66">
        <v>1.13</v>
      </c>
      <c r="X8" s="66">
        <v>1.14</v>
      </c>
      <c r="Y8" s="66">
        <v>1.15</v>
      </c>
      <c r="Z8" s="66">
        <v>1.19</v>
      </c>
      <c r="AA8" s="66">
        <v>1.24</v>
      </c>
      <c r="AB8" s="80">
        <v>1.28</v>
      </c>
      <c r="AC8" s="80">
        <v>1.29</v>
      </c>
      <c r="AD8" s="66"/>
      <c r="AE8" s="66">
        <v>1.06</v>
      </c>
      <c r="AF8" s="66">
        <v>1.04</v>
      </c>
      <c r="AG8" s="66">
        <v>1</v>
      </c>
      <c r="AH8" s="66">
        <v>0.95</v>
      </c>
      <c r="AI8" s="66">
        <v>0.89</v>
      </c>
      <c r="AJ8" s="66">
        <v>0.88</v>
      </c>
      <c r="AL8" s="18">
        <f>MIN(F8:AJ8)</f>
        <v>0.88</v>
      </c>
      <c r="AM8" s="18">
        <f>AVERAGE(F8:AJ8)</f>
        <v>1.10875</v>
      </c>
      <c r="AN8" s="18">
        <f>MAX(H8:AJ8)</f>
        <v>1.32</v>
      </c>
    </row>
    <row r="9" spans="2:44" ht="15" customHeight="1">
      <c r="B9" s="3" t="s">
        <v>8</v>
      </c>
      <c r="C9" s="21">
        <v>4.7</v>
      </c>
      <c r="D9" s="27">
        <v>5.3</v>
      </c>
      <c r="E9" s="26">
        <v>5.7</v>
      </c>
      <c r="F9" s="66">
        <v>0.87</v>
      </c>
      <c r="G9" s="66">
        <v>1.01</v>
      </c>
      <c r="H9" s="66">
        <v>1.16</v>
      </c>
      <c r="I9" s="66">
        <v>1.24</v>
      </c>
      <c r="J9" s="66">
        <v>1.51</v>
      </c>
      <c r="K9" s="66">
        <v>1.86</v>
      </c>
      <c r="L9" s="66">
        <v>1.95</v>
      </c>
      <c r="M9" s="66">
        <v>1.92</v>
      </c>
      <c r="N9" s="66">
        <v>1.74</v>
      </c>
      <c r="O9" s="66">
        <v>1.61</v>
      </c>
      <c r="P9" s="66">
        <v>1.35</v>
      </c>
      <c r="Q9" s="66">
        <v>1.24</v>
      </c>
      <c r="R9" s="66">
        <v>1.28</v>
      </c>
      <c r="S9" s="66">
        <v>1.23</v>
      </c>
      <c r="T9" s="66">
        <v>0.99</v>
      </c>
      <c r="U9" s="66">
        <v>0.91</v>
      </c>
      <c r="V9" s="66">
        <v>0.9</v>
      </c>
      <c r="W9" s="66">
        <v>0.89</v>
      </c>
      <c r="X9" s="66">
        <v>0.89</v>
      </c>
      <c r="Y9" s="66">
        <v>0.94</v>
      </c>
      <c r="Z9" s="66">
        <v>1.02</v>
      </c>
      <c r="AA9" s="66">
        <v>1.11</v>
      </c>
      <c r="AB9" s="66">
        <v>1.1</v>
      </c>
      <c r="AC9" s="66">
        <v>1.11</v>
      </c>
      <c r="AD9" s="66">
        <v>1.13</v>
      </c>
      <c r="AE9" s="66">
        <v>1.12</v>
      </c>
      <c r="AF9" s="66">
        <v>1.09</v>
      </c>
      <c r="AG9" s="66">
        <v>1.05</v>
      </c>
      <c r="AH9" s="66">
        <v>1.03</v>
      </c>
      <c r="AI9" s="66">
        <v>1</v>
      </c>
      <c r="AJ9" s="66">
        <v>0.99</v>
      </c>
      <c r="AL9" s="18">
        <f>MIN(F9:AG9)</f>
        <v>0.87</v>
      </c>
      <c r="AM9" s="18">
        <f>AVERAGE(F9:AG9)</f>
        <v>1.2221428571428572</v>
      </c>
      <c r="AN9" s="18">
        <f>MAX(H9:AG9)</f>
        <v>1.95</v>
      </c>
      <c r="AP9">
        <v>-0.19</v>
      </c>
      <c r="AR9">
        <v>7.89</v>
      </c>
    </row>
    <row r="10" spans="2:44" ht="15" customHeight="1" thickBot="1">
      <c r="B10" s="6" t="s">
        <v>5</v>
      </c>
      <c r="C10" s="22">
        <v>4.7</v>
      </c>
      <c r="D10" s="22"/>
      <c r="E10" s="22"/>
      <c r="F10" s="67">
        <v>3.02</v>
      </c>
      <c r="G10" s="67">
        <v>3.11</v>
      </c>
      <c r="H10" s="67">
        <v>3.13</v>
      </c>
      <c r="I10" s="67">
        <v>3.17</v>
      </c>
      <c r="J10" s="67">
        <v>3.21</v>
      </c>
      <c r="K10" s="67">
        <v>3.24</v>
      </c>
      <c r="L10" s="67">
        <v>3.26</v>
      </c>
      <c r="M10" s="67">
        <v>3.29</v>
      </c>
      <c r="N10" s="67">
        <v>3.3</v>
      </c>
      <c r="O10" s="67">
        <v>3.32</v>
      </c>
      <c r="P10" s="67">
        <v>3.31</v>
      </c>
      <c r="Q10" s="67">
        <v>3.32</v>
      </c>
      <c r="R10" s="67">
        <v>3.32</v>
      </c>
      <c r="S10" s="67">
        <v>3.33</v>
      </c>
      <c r="T10" s="67">
        <v>3.34</v>
      </c>
      <c r="U10" s="67">
        <v>3.37</v>
      </c>
      <c r="V10" s="67">
        <v>3.41</v>
      </c>
      <c r="W10" s="67">
        <v>3.45</v>
      </c>
      <c r="X10" s="67">
        <v>3.49</v>
      </c>
      <c r="Y10" s="67">
        <v>3.55</v>
      </c>
      <c r="Z10" s="67">
        <v>3.6</v>
      </c>
      <c r="AA10" s="67">
        <v>3.64</v>
      </c>
      <c r="AB10" s="67">
        <v>3.67</v>
      </c>
      <c r="AC10" s="81">
        <v>3.7</v>
      </c>
      <c r="AD10" s="67">
        <v>3.73</v>
      </c>
      <c r="AE10" s="67">
        <v>3.75</v>
      </c>
      <c r="AF10" s="67">
        <v>3.77</v>
      </c>
      <c r="AG10" s="67">
        <v>3.78</v>
      </c>
      <c r="AH10" s="67">
        <v>3.78</v>
      </c>
      <c r="AI10" s="67">
        <v>3.78</v>
      </c>
      <c r="AJ10" s="67">
        <v>3.78</v>
      </c>
      <c r="AL10" s="18">
        <f>MIN(F10:AJ10)</f>
        <v>3.02</v>
      </c>
      <c r="AM10" s="18">
        <f>AVERAGE(F10:AJ10)</f>
        <v>3.4490322580645167</v>
      </c>
      <c r="AN10" s="18">
        <f>MAX(H10:AG10)</f>
        <v>3.78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21"/>
      <c r="D11" s="21"/>
      <c r="E11" s="21"/>
      <c r="F11" s="38" t="s">
        <v>57</v>
      </c>
      <c r="G11" s="38" t="s">
        <v>57</v>
      </c>
      <c r="H11" s="38" t="s">
        <v>57</v>
      </c>
      <c r="I11" s="38" t="s">
        <v>57</v>
      </c>
      <c r="J11" s="38" t="s">
        <v>57</v>
      </c>
      <c r="K11" s="38" t="s">
        <v>57</v>
      </c>
      <c r="L11" s="38" t="s">
        <v>57</v>
      </c>
      <c r="M11" s="38" t="s">
        <v>57</v>
      </c>
      <c r="N11" s="38" t="s">
        <v>57</v>
      </c>
      <c r="O11" s="38" t="s">
        <v>57</v>
      </c>
      <c r="P11" s="38" t="s">
        <v>57</v>
      </c>
      <c r="Q11" s="38" t="s">
        <v>57</v>
      </c>
      <c r="R11" s="38" t="s">
        <v>57</v>
      </c>
      <c r="S11" s="38" t="s">
        <v>57</v>
      </c>
      <c r="T11" s="38" t="s">
        <v>57</v>
      </c>
      <c r="U11" s="38" t="s">
        <v>57</v>
      </c>
      <c r="V11" s="38" t="s">
        <v>57</v>
      </c>
      <c r="W11" s="38" t="s">
        <v>57</v>
      </c>
      <c r="X11" s="38" t="s">
        <v>57</v>
      </c>
      <c r="Y11" s="38" t="s">
        <v>57</v>
      </c>
      <c r="Z11" s="38" t="s">
        <v>57</v>
      </c>
      <c r="AA11" s="38" t="s">
        <v>57</v>
      </c>
      <c r="AB11" s="38" t="s">
        <v>57</v>
      </c>
      <c r="AC11" s="38" t="s">
        <v>57</v>
      </c>
      <c r="AD11" s="38" t="s">
        <v>57</v>
      </c>
      <c r="AE11" s="38" t="s">
        <v>57</v>
      </c>
      <c r="AF11" s="38" t="s">
        <v>57</v>
      </c>
      <c r="AG11" s="38" t="s">
        <v>57</v>
      </c>
      <c r="AH11" s="38" t="s">
        <v>57</v>
      </c>
      <c r="AI11" s="38" t="s">
        <v>57</v>
      </c>
      <c r="AJ11" s="38" t="s">
        <v>57</v>
      </c>
      <c r="AL11" s="18"/>
      <c r="AM11" s="18"/>
      <c r="AN11" s="18"/>
    </row>
    <row r="12" spans="2:40" s="9" customFormat="1" ht="15" customHeight="1" thickBot="1">
      <c r="B12" s="7" t="s">
        <v>6</v>
      </c>
      <c r="C12" s="22">
        <v>4</v>
      </c>
      <c r="D12" s="22"/>
      <c r="E12" s="22"/>
      <c r="F12" s="23">
        <v>0.26</v>
      </c>
      <c r="G12" s="23">
        <v>0.54</v>
      </c>
      <c r="H12" s="23">
        <v>0.66</v>
      </c>
      <c r="I12" s="23">
        <v>0.7</v>
      </c>
      <c r="J12" s="23">
        <v>0.7</v>
      </c>
      <c r="K12" s="23">
        <v>0.45</v>
      </c>
      <c r="L12" s="23">
        <v>0.36</v>
      </c>
      <c r="M12" s="23">
        <v>0.31</v>
      </c>
      <c r="N12" s="23">
        <v>0.28</v>
      </c>
      <c r="O12" s="23">
        <v>0.29</v>
      </c>
      <c r="P12" s="23">
        <v>0.28</v>
      </c>
      <c r="Q12" s="23">
        <v>0.82</v>
      </c>
      <c r="R12" s="23">
        <v>0.54</v>
      </c>
      <c r="S12" s="23">
        <v>0.37</v>
      </c>
      <c r="T12" s="23">
        <v>0.31</v>
      </c>
      <c r="U12" s="23">
        <v>0.33</v>
      </c>
      <c r="V12" s="23">
        <v>0.28</v>
      </c>
      <c r="W12" s="23">
        <v>0.26</v>
      </c>
      <c r="X12" s="23">
        <v>0.25</v>
      </c>
      <c r="Y12" s="23">
        <v>0.31</v>
      </c>
      <c r="Z12" s="23">
        <v>0.38</v>
      </c>
      <c r="AA12" s="23">
        <v>0.31</v>
      </c>
      <c r="AB12" s="23">
        <v>0.27</v>
      </c>
      <c r="AC12" s="23">
        <v>0.25</v>
      </c>
      <c r="AD12" s="23">
        <v>0.25</v>
      </c>
      <c r="AE12" s="23">
        <v>0.24</v>
      </c>
      <c r="AF12" s="23">
        <v>0.24</v>
      </c>
      <c r="AG12" s="23">
        <v>0.23</v>
      </c>
      <c r="AH12" s="23">
        <v>0.23</v>
      </c>
      <c r="AI12" s="23">
        <v>0.23</v>
      </c>
      <c r="AJ12" s="23">
        <v>0.23</v>
      </c>
      <c r="AL12" s="18">
        <f>MIN(F12:AJ12)</f>
        <v>0.23</v>
      </c>
      <c r="AM12" s="18">
        <f>AVERAGE(F12:AJ12)</f>
        <v>0.3600000000000001</v>
      </c>
      <c r="AN12" s="18">
        <f>MAX(H12:AG12)</f>
        <v>0.82</v>
      </c>
    </row>
    <row r="13" spans="2:44" ht="15" customHeight="1" thickBot="1">
      <c r="B13" s="7" t="s">
        <v>19</v>
      </c>
      <c r="C13" s="22">
        <v>4.7</v>
      </c>
      <c r="D13" s="22"/>
      <c r="E13" s="22"/>
      <c r="F13" s="77">
        <v>2.83</v>
      </c>
      <c r="G13" s="77">
        <v>2.95</v>
      </c>
      <c r="H13" s="77">
        <v>2.98</v>
      </c>
      <c r="I13" s="77">
        <v>3.03</v>
      </c>
      <c r="J13" s="78">
        <v>3.02</v>
      </c>
      <c r="K13" s="78">
        <v>3.09</v>
      </c>
      <c r="L13" s="78">
        <v>3.11</v>
      </c>
      <c r="M13" s="78">
        <v>3.1</v>
      </c>
      <c r="N13" s="77">
        <v>3.14</v>
      </c>
      <c r="O13" s="77">
        <v>3.11</v>
      </c>
      <c r="P13" s="77">
        <v>3.15</v>
      </c>
      <c r="Q13" s="77">
        <v>3.2</v>
      </c>
      <c r="R13" s="78">
        <v>3.19</v>
      </c>
      <c r="S13" s="77">
        <v>3.2</v>
      </c>
      <c r="T13" s="77">
        <v>3.2</v>
      </c>
      <c r="U13" s="77">
        <v>3.21</v>
      </c>
      <c r="V13" s="77">
        <v>3.3</v>
      </c>
      <c r="W13" s="77">
        <v>3.33</v>
      </c>
      <c r="X13" s="78">
        <v>3.38</v>
      </c>
      <c r="Y13" s="77">
        <v>3.42</v>
      </c>
      <c r="Z13" s="77">
        <v>3.47</v>
      </c>
      <c r="AA13" s="77">
        <v>3.51</v>
      </c>
      <c r="AB13" s="77">
        <v>3.58</v>
      </c>
      <c r="AC13" s="77">
        <v>3.6</v>
      </c>
      <c r="AD13" s="77">
        <v>3.65</v>
      </c>
      <c r="AE13" s="77">
        <v>3.62</v>
      </c>
      <c r="AF13" s="78">
        <v>3.65</v>
      </c>
      <c r="AG13" s="79"/>
      <c r="AH13" s="79">
        <v>3.69</v>
      </c>
      <c r="AI13" s="79"/>
      <c r="AJ13" s="79">
        <v>3.7</v>
      </c>
      <c r="AL13" s="18">
        <f>MIN(F13:AH13)</f>
        <v>2.83</v>
      </c>
      <c r="AM13" s="18">
        <f>AVERAGE(F13:AH13)</f>
        <v>3.2753571428571435</v>
      </c>
      <c r="AN13" s="18">
        <f>MAX(H13:AG13)</f>
        <v>3.65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20</v>
      </c>
      <c r="C14" s="22"/>
      <c r="D14" s="22"/>
      <c r="E14" s="22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L14" s="18">
        <f>MIN(F14:AG14)</f>
        <v>0</v>
      </c>
      <c r="AM14" s="18" t="e">
        <f>AVERAGE(F14:AG14)</f>
        <v>#DIV/0!</v>
      </c>
      <c r="AN14" s="18">
        <f>MAX(H14:AG14)</f>
        <v>0</v>
      </c>
      <c r="AP14">
        <v>-0.19</v>
      </c>
      <c r="AR14">
        <v>7.89</v>
      </c>
    </row>
    <row r="15" ht="15" customHeight="1"/>
    <row r="16" spans="33:38" ht="15" customHeight="1" thickBot="1">
      <c r="AG16" s="14"/>
      <c r="AH16" s="14"/>
      <c r="AI16" s="14"/>
      <c r="AJ16" s="14"/>
      <c r="AK16" s="14"/>
      <c r="AL16" s="14"/>
    </row>
    <row r="17" spans="2:36" ht="15" customHeight="1" thickBot="1">
      <c r="B17" s="65" t="s">
        <v>33</v>
      </c>
      <c r="C17" s="44" t="s">
        <v>37</v>
      </c>
      <c r="AG17" s="14"/>
      <c r="AH17" s="14"/>
      <c r="AI17" s="14"/>
      <c r="AJ17" s="14"/>
    </row>
    <row r="18" spans="2:36" ht="17.25" thickBot="1">
      <c r="B18" s="65" t="s">
        <v>34</v>
      </c>
      <c r="C18" s="45" t="s">
        <v>37</v>
      </c>
      <c r="AG18" s="14"/>
      <c r="AH18" s="14"/>
      <c r="AI18" s="14"/>
      <c r="AJ18" s="14"/>
    </row>
    <row r="19" spans="2:37" ht="17.25" thickBot="1">
      <c r="B19" s="65" t="s">
        <v>35</v>
      </c>
      <c r="C19" s="46" t="s">
        <v>37</v>
      </c>
      <c r="Q19" s="15"/>
      <c r="AG19" s="14"/>
      <c r="AH19" s="14"/>
      <c r="AI19" s="14"/>
      <c r="AJ19" s="14"/>
      <c r="AK19" s="14"/>
    </row>
    <row r="20" spans="2:37" ht="17.25" thickBot="1">
      <c r="B20" s="65" t="s">
        <v>36</v>
      </c>
      <c r="C20" s="49" t="s">
        <v>37</v>
      </c>
      <c r="AG20" s="14"/>
      <c r="AH20" s="14"/>
      <c r="AI20" s="14"/>
      <c r="AJ20" s="14"/>
      <c r="AK20" s="14"/>
    </row>
    <row r="21" spans="1:37" ht="18" thickBot="1">
      <c r="A21" s="24"/>
      <c r="B21" s="65" t="s">
        <v>38</v>
      </c>
      <c r="C21" s="47" t="s">
        <v>37</v>
      </c>
      <c r="AG21" s="14"/>
      <c r="AH21" s="14"/>
      <c r="AI21" s="14"/>
      <c r="AJ21" s="14"/>
      <c r="AK21" s="14"/>
    </row>
    <row r="22" spans="2:37" ht="16.5">
      <c r="B22" s="65" t="s">
        <v>39</v>
      </c>
      <c r="C22" s="48" t="s">
        <v>37</v>
      </c>
      <c r="AG22" s="14"/>
      <c r="AH22" s="14"/>
      <c r="AI22" s="14"/>
      <c r="AJ22" s="14"/>
      <c r="AK22" s="14"/>
    </row>
    <row r="23" spans="33:37" ht="12.75">
      <c r="AG23" s="14"/>
      <c r="AH23" s="14"/>
      <c r="AI23" s="14"/>
      <c r="AJ23" s="14"/>
      <c r="AK23" s="14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4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85" t="s">
        <v>40</v>
      </c>
      <c r="E2" s="85"/>
      <c r="F2" s="85"/>
      <c r="G2" s="85"/>
      <c r="H2" s="85"/>
      <c r="I2" s="85"/>
      <c r="J2" s="85"/>
      <c r="K2" s="85"/>
      <c r="L2" s="57"/>
    </row>
    <row r="3" spans="4:12" ht="12.75">
      <c r="D3" s="85" t="s">
        <v>41</v>
      </c>
      <c r="E3" s="85"/>
      <c r="F3" s="85"/>
      <c r="G3" s="85"/>
      <c r="H3" s="85"/>
      <c r="I3" s="85"/>
      <c r="J3" s="85"/>
      <c r="K3" s="85"/>
      <c r="L3" s="57"/>
    </row>
    <row r="4" spans="4:12" ht="12.75">
      <c r="D4" s="85" t="s">
        <v>21</v>
      </c>
      <c r="E4" s="85"/>
      <c r="F4" s="85"/>
      <c r="G4" s="85"/>
      <c r="H4" s="85"/>
      <c r="I4" s="85"/>
      <c r="J4" s="85"/>
      <c r="K4" s="85"/>
      <c r="L4" s="57"/>
    </row>
    <row r="5" spans="4:12" ht="12.75">
      <c r="D5" s="86" t="s">
        <v>22</v>
      </c>
      <c r="E5" s="86"/>
      <c r="F5" s="86"/>
      <c r="G5" s="86"/>
      <c r="H5" s="86"/>
      <c r="I5" s="86"/>
      <c r="J5" s="86"/>
      <c r="K5" s="86"/>
      <c r="L5" s="58"/>
    </row>
    <row r="6" spans="4:12" ht="12.75">
      <c r="D6" s="87"/>
      <c r="E6" s="87"/>
      <c r="F6" s="87"/>
      <c r="G6" s="87"/>
      <c r="H6" s="87"/>
      <c r="I6" s="87"/>
      <c r="J6" s="87"/>
      <c r="K6" s="87"/>
      <c r="L6" s="33"/>
    </row>
    <row r="7" spans="4:12" ht="12.75">
      <c r="D7" s="85" t="s">
        <v>55</v>
      </c>
      <c r="E7" s="85"/>
      <c r="F7" s="85"/>
      <c r="G7" s="85"/>
      <c r="H7" s="85"/>
      <c r="I7" s="85"/>
      <c r="J7" s="85"/>
      <c r="K7" s="85"/>
      <c r="L7" s="57"/>
    </row>
    <row r="8" spans="4:12" ht="12.75">
      <c r="D8" s="8"/>
      <c r="E8" s="8"/>
      <c r="F8" s="8"/>
      <c r="G8" s="8"/>
      <c r="H8" s="8"/>
      <c r="I8" s="8"/>
      <c r="J8" s="8"/>
      <c r="K8" s="8"/>
      <c r="L8" s="57"/>
    </row>
    <row r="9" spans="4:12" ht="13.5" thickBot="1">
      <c r="D9" s="34"/>
      <c r="E9" s="35" t="s">
        <v>17</v>
      </c>
      <c r="F9" s="36">
        <f ca="1">TODAY()</f>
        <v>41367</v>
      </c>
      <c r="G9" s="35"/>
      <c r="H9" s="35"/>
      <c r="I9" s="34"/>
      <c r="J9" s="34"/>
      <c r="K9" s="34"/>
      <c r="L9" s="59"/>
    </row>
    <row r="10" spans="4:12" ht="14.25" customHeight="1" thickBot="1">
      <c r="D10" s="37"/>
      <c r="E10" s="54" t="s">
        <v>47</v>
      </c>
      <c r="F10" s="54" t="s">
        <v>49</v>
      </c>
      <c r="G10" s="82" t="s">
        <v>48</v>
      </c>
      <c r="H10" s="84"/>
      <c r="I10" s="54" t="s">
        <v>51</v>
      </c>
      <c r="J10" s="54" t="s">
        <v>12</v>
      </c>
      <c r="K10" s="54" t="s">
        <v>58</v>
      </c>
      <c r="L10" s="19"/>
    </row>
    <row r="11" spans="4:12" ht="15.75" customHeight="1" thickBot="1">
      <c r="D11" s="37"/>
      <c r="E11" s="55" t="s">
        <v>54</v>
      </c>
      <c r="F11" s="55" t="s">
        <v>50</v>
      </c>
      <c r="G11" s="4">
        <v>30</v>
      </c>
      <c r="H11" s="4">
        <v>31</v>
      </c>
      <c r="I11" s="55" t="s">
        <v>52</v>
      </c>
      <c r="J11" s="55" t="s">
        <v>53</v>
      </c>
      <c r="K11" s="55"/>
      <c r="L11" s="19"/>
    </row>
    <row r="12" spans="4:12" ht="15" customHeight="1">
      <c r="D12" s="37"/>
      <c r="E12" s="5" t="s">
        <v>1</v>
      </c>
      <c r="F12" s="31">
        <v>4</v>
      </c>
      <c r="G12" s="66">
        <v>3.31</v>
      </c>
      <c r="H12" s="66">
        <v>3.33</v>
      </c>
      <c r="I12" s="56">
        <f aca="true" t="shared" si="0" ref="I12:I17">(+H12-G12)*100</f>
        <v>2.0000000000000018</v>
      </c>
      <c r="J12" s="11" t="str">
        <f aca="true" t="shared" si="1" ref="J12:J17">IF(I12&lt;0,"B",IF(I12&gt;0,"C","E"))</f>
        <v>C</v>
      </c>
      <c r="K12" s="41"/>
      <c r="L12" s="60"/>
    </row>
    <row r="13" spans="4:12" ht="15" customHeight="1">
      <c r="D13" s="37"/>
      <c r="E13" s="3" t="s">
        <v>45</v>
      </c>
      <c r="F13" s="32">
        <v>3.5</v>
      </c>
      <c r="G13" s="66">
        <v>1.77</v>
      </c>
      <c r="H13" s="66">
        <v>1.77</v>
      </c>
      <c r="I13" s="56">
        <f t="shared" si="0"/>
        <v>0</v>
      </c>
      <c r="J13" s="11" t="str">
        <f t="shared" si="1"/>
        <v>E</v>
      </c>
      <c r="K13" s="41"/>
      <c r="L13" s="60"/>
    </row>
    <row r="14" spans="4:12" ht="15" customHeight="1">
      <c r="D14" s="37"/>
      <c r="E14" s="3" t="s">
        <v>46</v>
      </c>
      <c r="F14" s="32">
        <v>9</v>
      </c>
      <c r="G14" s="66">
        <v>4.43</v>
      </c>
      <c r="H14" s="66">
        <v>4.31</v>
      </c>
      <c r="I14" s="56">
        <f t="shared" si="0"/>
        <v>-12.00000000000001</v>
      </c>
      <c r="J14" s="11" t="str">
        <f t="shared" si="1"/>
        <v>B</v>
      </c>
      <c r="K14" s="41" t="str">
        <f>IF(H14&gt;F14,"A",IF(H14=F14,"*"," "))</f>
        <v> </v>
      </c>
      <c r="L14" s="60"/>
    </row>
    <row r="15" spans="4:12" ht="15" customHeight="1">
      <c r="D15" s="37"/>
      <c r="E15" s="3" t="s">
        <v>4</v>
      </c>
      <c r="F15" s="32">
        <v>4.5</v>
      </c>
      <c r="G15" s="66">
        <v>0.89</v>
      </c>
      <c r="H15" s="66">
        <v>0.88</v>
      </c>
      <c r="I15" s="56">
        <f>(+H15-G15)*100</f>
        <v>-1.0000000000000009</v>
      </c>
      <c r="J15" s="11" t="str">
        <f>IF(I15&lt;0,"B",IF(I15&gt;0,"C","E"))</f>
        <v>B</v>
      </c>
      <c r="K15" s="41" t="str">
        <f>IF(H15&gt;F15,"A",IF(H15=F15,"*"," "))</f>
        <v> </v>
      </c>
      <c r="L15" s="60"/>
    </row>
    <row r="16" spans="4:12" ht="15" customHeight="1">
      <c r="D16" s="39"/>
      <c r="E16" s="3" t="s">
        <v>8</v>
      </c>
      <c r="F16" s="32">
        <v>4.7</v>
      </c>
      <c r="G16" s="66">
        <v>1</v>
      </c>
      <c r="H16" s="66">
        <v>0.99</v>
      </c>
      <c r="I16" s="56">
        <f t="shared" si="0"/>
        <v>-1.0000000000000009</v>
      </c>
      <c r="J16" s="11" t="str">
        <f t="shared" si="1"/>
        <v>B</v>
      </c>
      <c r="K16" s="41" t="str">
        <f>IF(H16&gt;F16,"A",IF(H16=F16,"*"," "))</f>
        <v> </v>
      </c>
      <c r="L16" s="60"/>
    </row>
    <row r="17" spans="4:12" ht="15" customHeight="1" thickBot="1">
      <c r="D17" s="37"/>
      <c r="E17" s="12" t="s">
        <v>5</v>
      </c>
      <c r="F17" s="12">
        <v>4.7</v>
      </c>
      <c r="G17" s="67">
        <v>3.78</v>
      </c>
      <c r="H17" s="67">
        <v>3.78</v>
      </c>
      <c r="I17" s="56">
        <f t="shared" si="0"/>
        <v>0</v>
      </c>
      <c r="J17" s="11" t="str">
        <f t="shared" si="1"/>
        <v>E</v>
      </c>
      <c r="K17" s="41"/>
      <c r="L17" s="60"/>
    </row>
    <row r="18" spans="4:12" ht="15" customHeight="1">
      <c r="D18" s="37"/>
      <c r="E18" s="3" t="s">
        <v>7</v>
      </c>
      <c r="F18" s="32" t="s">
        <v>9</v>
      </c>
      <c r="G18" s="38" t="s">
        <v>57</v>
      </c>
      <c r="H18" s="38" t="s">
        <v>57</v>
      </c>
      <c r="I18" s="61" t="s">
        <v>9</v>
      </c>
      <c r="J18" s="61" t="s">
        <v>9</v>
      </c>
      <c r="K18" s="50"/>
      <c r="L18" s="60"/>
    </row>
    <row r="19" spans="4:12" ht="15" customHeight="1" thickBot="1">
      <c r="D19" s="37"/>
      <c r="E19" s="7" t="s">
        <v>6</v>
      </c>
      <c r="F19" s="13">
        <v>4</v>
      </c>
      <c r="G19" s="23">
        <v>0.23</v>
      </c>
      <c r="H19" s="23">
        <v>0.23</v>
      </c>
      <c r="I19" s="70">
        <f>(+H19-G19)*100</f>
        <v>0</v>
      </c>
      <c r="J19" s="13" t="str">
        <f>IF(I19&lt;0,"B",IF(I19&gt;0,"C","E"))</f>
        <v>E</v>
      </c>
      <c r="K19" s="43" t="str">
        <f>IF(H19&gt;F19,"A",IF(H19=F19,"*"," "))</f>
        <v> </v>
      </c>
      <c r="L19" s="62"/>
    </row>
    <row r="20" spans="5:8" ht="15" customHeight="1">
      <c r="E20" s="17"/>
      <c r="H20" s="74"/>
    </row>
    <row r="21" spans="7:8" ht="9.75" customHeight="1">
      <c r="G21" s="72" t="s">
        <v>59</v>
      </c>
      <c r="H21" s="17" t="s">
        <v>60</v>
      </c>
    </row>
    <row r="22" spans="7:8" ht="9.75" customHeight="1">
      <c r="G22" s="73" t="s">
        <v>59</v>
      </c>
      <c r="H22" s="17" t="s">
        <v>62</v>
      </c>
    </row>
    <row r="23" spans="7:8" ht="9.75" customHeight="1">
      <c r="G23" s="42"/>
      <c r="H23" s="17"/>
    </row>
    <row r="24" spans="5:7" ht="12.75">
      <c r="E24" s="10" t="s">
        <v>10</v>
      </c>
      <c r="G24" s="10" t="s">
        <v>13</v>
      </c>
    </row>
    <row r="25" spans="5:7" ht="12.75">
      <c r="E25" s="10" t="s">
        <v>11</v>
      </c>
      <c r="G25" s="10" t="s">
        <v>14</v>
      </c>
    </row>
    <row r="26" ht="12.75">
      <c r="E26" s="10" t="s">
        <v>15</v>
      </c>
    </row>
    <row r="27" ht="12.75">
      <c r="E27" s="10" t="s">
        <v>16</v>
      </c>
    </row>
    <row r="28" ht="12.75">
      <c r="E28" s="10" t="s">
        <v>56</v>
      </c>
    </row>
    <row r="29" spans="5:6" ht="7.5" customHeight="1">
      <c r="E29" s="40" t="s">
        <v>31</v>
      </c>
      <c r="F29" s="63" t="s">
        <v>44</v>
      </c>
    </row>
    <row r="30" spans="5:6" ht="7.5" customHeight="1">
      <c r="E30" s="28" t="s">
        <v>31</v>
      </c>
      <c r="F30" s="63" t="s">
        <v>30</v>
      </c>
    </row>
    <row r="31" spans="5:6" ht="7.5" customHeight="1">
      <c r="E31" s="29" t="s">
        <v>31</v>
      </c>
      <c r="F31" s="63" t="s">
        <v>43</v>
      </c>
    </row>
    <row r="32" spans="5:6" ht="7.5" customHeight="1">
      <c r="E32" s="30" t="s">
        <v>31</v>
      </c>
      <c r="F32" s="63" t="s">
        <v>42</v>
      </c>
    </row>
    <row r="33" spans="5:8" ht="15">
      <c r="E33" s="51" t="s">
        <v>24</v>
      </c>
      <c r="H33" s="52"/>
    </row>
    <row r="34" spans="5:9" ht="12.75">
      <c r="E34" s="51" t="s">
        <v>23</v>
      </c>
      <c r="F34" s="64" t="s">
        <v>61</v>
      </c>
      <c r="G34" s="14"/>
      <c r="I34" s="53"/>
    </row>
    <row r="35" spans="5:6" ht="17.25">
      <c r="E35" s="37"/>
      <c r="F35" s="17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  <row r="52" spans="6:12" ht="12.75">
      <c r="F52" s="9"/>
      <c r="L52"/>
    </row>
    <row r="53" spans="6:12" ht="12.75">
      <c r="F53" s="9"/>
      <c r="L53"/>
    </row>
    <row r="54" spans="6:12" ht="12.75">
      <c r="F54" s="9"/>
      <c r="L54"/>
    </row>
  </sheetData>
  <sheetProtection/>
  <mergeCells count="7">
    <mergeCell ref="G10:H10"/>
    <mergeCell ref="D2:K2"/>
    <mergeCell ref="D3:K3"/>
    <mergeCell ref="D4:K4"/>
    <mergeCell ref="D5:K5"/>
    <mergeCell ref="D6:K6"/>
    <mergeCell ref="D7:K7"/>
  </mergeCells>
  <hyperlinks>
    <hyperlink ref="F34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2013-04-03T12:05:18Z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